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295"/>
  </bookViews>
  <sheets>
    <sheet name="Arkusz2" sheetId="2" r:id="rId1"/>
  </sheets>
  <calcPr calcId="191028"/>
</workbook>
</file>

<file path=xl/calcChain.xml><?xml version="1.0" encoding="utf-8"?>
<calcChain xmlns="http://schemas.openxmlformats.org/spreadsheetml/2006/main">
  <c r="AB13" i="2" l="1"/>
  <c r="AA13" i="2"/>
  <c r="AB16" i="2"/>
  <c r="AA16" i="2"/>
  <c r="F70" i="2"/>
  <c r="F88" i="2"/>
  <c r="O100" i="2"/>
  <c r="P100" i="2"/>
  <c r="AB69" i="2"/>
  <c r="AB68" i="2"/>
  <c r="AB67" i="2"/>
  <c r="AB70" i="2"/>
  <c r="AB66" i="2"/>
  <c r="AB24" i="2"/>
  <c r="AB17" i="2"/>
  <c r="AB18" i="2"/>
  <c r="AB20" i="2"/>
  <c r="AB19" i="2"/>
  <c r="AA23" i="2"/>
  <c r="AA24" i="2"/>
  <c r="AA17" i="2"/>
  <c r="AB15" i="2"/>
  <c r="AA15" i="2"/>
  <c r="AB14" i="2"/>
  <c r="AA14" i="2"/>
  <c r="AB160" i="2"/>
  <c r="AB161" i="2"/>
  <c r="AA160" i="2"/>
  <c r="AA161" i="2"/>
  <c r="AB159" i="2"/>
  <c r="AA159" i="2"/>
  <c r="AD116" i="2"/>
  <c r="S80" i="2"/>
  <c r="R80" i="2"/>
  <c r="R133" i="2"/>
  <c r="AB155" i="2"/>
  <c r="AB154" i="2"/>
  <c r="AB153" i="2"/>
  <c r="AB156" i="2"/>
  <c r="AB168" i="2"/>
  <c r="AB170" i="2"/>
  <c r="AB172" i="2"/>
  <c r="AA155" i="2"/>
  <c r="AA154" i="2"/>
  <c r="AA153" i="2"/>
  <c r="AB132" i="2"/>
  <c r="AB131" i="2"/>
  <c r="AB130" i="2"/>
  <c r="AB129" i="2"/>
  <c r="AB128" i="2"/>
  <c r="AB127" i="2"/>
  <c r="AB126" i="2"/>
  <c r="AB125" i="2"/>
  <c r="AB124" i="2"/>
  <c r="AA132" i="2"/>
  <c r="AA131" i="2"/>
  <c r="AA130" i="2"/>
  <c r="AA129" i="2"/>
  <c r="AA128" i="2"/>
  <c r="AA127" i="2"/>
  <c r="AA126" i="2"/>
  <c r="AA125" i="2"/>
  <c r="AA124" i="2"/>
  <c r="AB96" i="2"/>
  <c r="AB100" i="2"/>
  <c r="AB97" i="2"/>
  <c r="AB98" i="2"/>
  <c r="AA98" i="2"/>
  <c r="AA97" i="2"/>
  <c r="AA100" i="2"/>
  <c r="AA96" i="2"/>
  <c r="AA68" i="2"/>
  <c r="AA66" i="2"/>
  <c r="AA67" i="2"/>
  <c r="AB75" i="2"/>
  <c r="AB74" i="2"/>
  <c r="AB73" i="2"/>
  <c r="AA75" i="2"/>
  <c r="AA74" i="2"/>
  <c r="AA73" i="2"/>
  <c r="S156" i="2"/>
  <c r="S168" i="2"/>
  <c r="R156" i="2"/>
  <c r="R168" i="2"/>
  <c r="J156" i="2"/>
  <c r="J168" i="2"/>
  <c r="P156" i="2"/>
  <c r="P168" i="2"/>
  <c r="O156" i="2"/>
  <c r="O168" i="2"/>
  <c r="I156" i="2"/>
  <c r="I168" i="2"/>
  <c r="G156" i="2"/>
  <c r="F156" i="2"/>
  <c r="F168" i="2"/>
  <c r="G133" i="2"/>
  <c r="AB133" i="2"/>
  <c r="AB146" i="2"/>
  <c r="S133" i="2"/>
  <c r="P133" i="2"/>
  <c r="O133" i="2"/>
  <c r="L133" i="2"/>
  <c r="L170" i="2"/>
  <c r="I133" i="2"/>
  <c r="F133" i="2"/>
  <c r="AB137" i="2"/>
  <c r="AA137" i="2"/>
  <c r="S100" i="2"/>
  <c r="S105" i="2"/>
  <c r="AB105" i="2"/>
  <c r="R105" i="2"/>
  <c r="AA105" i="2"/>
  <c r="G100" i="2"/>
  <c r="F100" i="2"/>
  <c r="R100" i="2"/>
  <c r="S37" i="2"/>
  <c r="S42" i="2"/>
  <c r="R37" i="2"/>
  <c r="R42" i="2"/>
  <c r="P37" i="2"/>
  <c r="P42" i="2"/>
  <c r="O37" i="2"/>
  <c r="O42" i="2"/>
  <c r="G37" i="2"/>
  <c r="G42" i="2"/>
  <c r="F37" i="2"/>
  <c r="F42" i="2"/>
  <c r="AA69" i="2"/>
  <c r="G70" i="2"/>
  <c r="G88" i="2"/>
  <c r="AB79" i="2"/>
  <c r="AB78" i="2"/>
  <c r="AA79" i="2"/>
  <c r="AA78" i="2"/>
  <c r="AB76" i="2"/>
  <c r="AA76" i="2"/>
  <c r="I42" i="2"/>
  <c r="J42" i="2"/>
  <c r="AB40" i="2"/>
  <c r="AB41" i="2"/>
  <c r="AB42" i="2"/>
  <c r="AA40" i="2"/>
  <c r="AA41" i="2"/>
  <c r="AB36" i="2"/>
  <c r="AA36" i="2"/>
  <c r="AB35" i="2"/>
  <c r="AA35" i="2"/>
  <c r="AA37" i="2"/>
  <c r="AB34" i="2"/>
  <c r="AA34" i="2"/>
  <c r="AA20" i="2"/>
  <c r="AA19" i="2"/>
  <c r="AA18" i="2"/>
  <c r="J26" i="2"/>
  <c r="I26" i="2"/>
  <c r="S26" i="2"/>
  <c r="R26" i="2"/>
  <c r="P26" i="2"/>
  <c r="O26" i="2"/>
  <c r="G26" i="2"/>
  <c r="F26" i="2"/>
  <c r="J170" i="2"/>
  <c r="G168" i="2"/>
  <c r="I170" i="2"/>
  <c r="AA42" i="2"/>
  <c r="AB26" i="2"/>
  <c r="G170" i="2"/>
  <c r="AA55" i="2"/>
  <c r="AB114" i="2"/>
  <c r="AA133" i="2"/>
  <c r="AA146" i="2"/>
  <c r="AA80" i="2"/>
  <c r="AA70" i="2"/>
  <c r="AB37" i="2"/>
  <c r="O170" i="2"/>
  <c r="P170" i="2"/>
  <c r="AB80" i="2"/>
  <c r="AA26" i="2"/>
  <c r="AA57" i="2"/>
  <c r="R170" i="2"/>
  <c r="AA114" i="2"/>
  <c r="AB55" i="2"/>
  <c r="AB88" i="2"/>
  <c r="AB116" i="2"/>
  <c r="AC146" i="2"/>
  <c r="S170" i="2"/>
  <c r="F170" i="2"/>
  <c r="AA156" i="2"/>
  <c r="AA168" i="2"/>
  <c r="AB57" i="2"/>
  <c r="AA88" i="2"/>
  <c r="AA116" i="2"/>
  <c r="AA170" i="2"/>
  <c r="AA172" i="2"/>
</calcChain>
</file>

<file path=xl/sharedStrings.xml><?xml version="1.0" encoding="utf-8"?>
<sst xmlns="http://schemas.openxmlformats.org/spreadsheetml/2006/main" count="478" uniqueCount="132">
  <si>
    <t>Plan studiów</t>
  </si>
  <si>
    <t>Kierunek: Biotechnologia</t>
  </si>
  <si>
    <t>specjalność: -</t>
  </si>
  <si>
    <r>
      <t xml:space="preserve">Rodzaj studiów: </t>
    </r>
    <r>
      <rPr>
        <sz val="12"/>
        <rFont val="Arial"/>
        <family val="2"/>
        <charset val="238"/>
      </rPr>
      <t>studia pierwszego</t>
    </r>
  </si>
  <si>
    <r>
      <t xml:space="preserve">Forma studiów: </t>
    </r>
    <r>
      <rPr>
        <sz val="12"/>
        <rFont val="Arial"/>
        <family val="2"/>
        <charset val="238"/>
      </rPr>
      <t>stacjonarne</t>
    </r>
  </si>
  <si>
    <r>
      <t xml:space="preserve">Profil studiów: </t>
    </r>
    <r>
      <rPr>
        <sz val="12"/>
        <rFont val="Arial"/>
        <family val="2"/>
        <charset val="238"/>
      </rPr>
      <t>ogólnoakademicki</t>
    </r>
  </si>
  <si>
    <t>SEMESTR 1</t>
  </si>
  <si>
    <t>ZALICZENIE FUNDAMENTY</t>
  </si>
  <si>
    <t>FUNDAMENTY</t>
  </si>
  <si>
    <t>ZALICZENIE METODOLGIA</t>
  </si>
  <si>
    <t>METODOLOGIA</t>
  </si>
  <si>
    <t>Lp.</t>
  </si>
  <si>
    <t>Nazwa przedmiotu</t>
  </si>
  <si>
    <t>Wykład</t>
  </si>
  <si>
    <t>Seminarium/Proseminarium</t>
  </si>
  <si>
    <t>Konwersatorium</t>
  </si>
  <si>
    <t>Ćw. audytoryjne</t>
  </si>
  <si>
    <t>Ćw. laboratoryjne</t>
  </si>
  <si>
    <t>Ćw. Warsztatowe</t>
  </si>
  <si>
    <t>Ćw. terenowe</t>
  </si>
  <si>
    <t>Łącznie</t>
  </si>
  <si>
    <t>Liczba godzin</t>
  </si>
  <si>
    <t>Punkty ECTS</t>
  </si>
  <si>
    <t>Forma zaliczenia</t>
  </si>
  <si>
    <t>godzin</t>
  </si>
  <si>
    <t>punktów ECTS</t>
  </si>
  <si>
    <t>ZAJĘCIA OBOWIĄZKOWE</t>
  </si>
  <si>
    <t>Podstawy Biotechnologii – Wprowadzenie (ProUG) (M01_B1)</t>
  </si>
  <si>
    <t>E</t>
  </si>
  <si>
    <t>z</t>
  </si>
  <si>
    <t>Podstawy Biotechnologii –  Nauki Ścisłe (M01_B2)</t>
  </si>
  <si>
    <t>ZO</t>
  </si>
  <si>
    <t>Podstawy Biotechnologii – Komórka (M01_B3)</t>
  </si>
  <si>
    <t>Podstawy Biotechnologii –  Fizyka (ProUG) (M01_B4)</t>
  </si>
  <si>
    <t>Podstawy Biotechnologii - ABC IT (ProUG)  (M01_B4)</t>
  </si>
  <si>
    <t>Podstawy Biotechnologii  –  Statystyka (ProUG) (M01_B4)</t>
  </si>
  <si>
    <t xml:space="preserve">Podstawy Biotechnologii  - Statystyka w biotechnologii – (M01_B4) </t>
  </si>
  <si>
    <t>zo</t>
  </si>
  <si>
    <t>Język angielski 1</t>
  </si>
  <si>
    <t>ZAJĘCIA Z WYBOREM</t>
  </si>
  <si>
    <t>WYBÓR ĆWICZEŃ</t>
  </si>
  <si>
    <t>Razem Wybór ćwiczeń:</t>
  </si>
  <si>
    <t>Razem w semestrze:</t>
  </si>
  <si>
    <t>SEMESTR 2</t>
  </si>
  <si>
    <t>Biomolekuły  –  Budowa, synteza i właściwości (M02_B1)</t>
  </si>
  <si>
    <t>Biomolekuły  – Funkcje biologiczne (M02_B2)</t>
  </si>
  <si>
    <t>Język angielski 2 (M02_B3)</t>
  </si>
  <si>
    <t>Razem Zajęcia obowiązkowe:</t>
  </si>
  <si>
    <t>WYBÓR GRUPY</t>
  </si>
  <si>
    <t>Biomolekuły - Metodyka I (M02_B1)</t>
  </si>
  <si>
    <t>Wykład ogólnoakademicki (M02_B3)</t>
  </si>
  <si>
    <t>Razem Wybór grupy:</t>
  </si>
  <si>
    <t xml:space="preserve"> WYBÓR ZAJĘĆ 6 ECTS</t>
  </si>
  <si>
    <t>Biomolekuły - Strukturalna biochemia białek  (M02_B3)</t>
  </si>
  <si>
    <t>Biomolekuły - Spektroskopia NMR – podstawy i zastosowania (M02_B3)</t>
  </si>
  <si>
    <t>Biomolekuły - Podstawy modelowania molekularnego (M02_B3)</t>
  </si>
  <si>
    <t>Biomolekuły - Mikroskopia - zastosowania w biotechnologii  (M02_B3)</t>
  </si>
  <si>
    <t>Biomolekuły  - Chemia biologiczna. Analiza oddziaływań między i wewnątrz-cząsteczkowych biomolekuł (M02_B3)</t>
  </si>
  <si>
    <t>Biomolekuły - Fizykochemiczne metody analityczne (M02_B3)</t>
  </si>
  <si>
    <t>Biomolekuły - Biofizyka molekularna (M02_B3)</t>
  </si>
  <si>
    <t>Rola płci w badaniach (RRI) i karierze naukowej (M02_B3)</t>
  </si>
  <si>
    <t>Wychowanie fizyczne</t>
  </si>
  <si>
    <t>Razem Wybór zajęć:</t>
  </si>
  <si>
    <t>Razem w I roku studiów:</t>
  </si>
  <si>
    <t>SEMESTR 3</t>
  </si>
  <si>
    <t>Organizmy jednokomórkowe – Budowa, różnorodność i środowisko (M03_B1)</t>
  </si>
  <si>
    <t>Organizmy jednokomórkowe – Genetyka (M03_B1)</t>
  </si>
  <si>
    <t>Organizmy jednokomórkowe – Metabolizm (M03_B3)</t>
  </si>
  <si>
    <t xml:space="preserve">Organizmy jednokomórkowe – Badania naukowe na MWB (M03_B4) </t>
  </si>
  <si>
    <t>Z</t>
  </si>
  <si>
    <t>WYBÓR GRUPY (j.polski/j. angielski)</t>
  </si>
  <si>
    <t>Organizmy jednokomórkowe - Metodyka II (M03_B4)</t>
  </si>
  <si>
    <t xml:space="preserve">WYBÓR GRUPY </t>
  </si>
  <si>
    <t>Organizmy jednokomórkowe - Pracownia indywidualna I (M03_B4)</t>
  </si>
  <si>
    <t>Język angielski 3 (pisanie/mówienie)</t>
  </si>
  <si>
    <t xml:space="preserve"> WYBÓR ZAJĘĆ 4 ECTS</t>
  </si>
  <si>
    <t>Organizmy jednokomórkowe - Socjomikrobiologia (M03_B4)</t>
  </si>
  <si>
    <t>Organizmy jednokomórkowe - Fosforylacja u bakterii (M03_B4)</t>
  </si>
  <si>
    <t>Organizmy jednokomórkowe - Antybiotyki i chemioterapeutyki  (M03_B4)</t>
  </si>
  <si>
    <t>SEMESTR 4</t>
  </si>
  <si>
    <t>Organizmy wielokomórkowe – Genetyka (M04_B1)</t>
  </si>
  <si>
    <t>Organizmy wielokomórkowe – Organizacja budowy i fizjologia człowieka (M04_B2)</t>
  </si>
  <si>
    <t>Organizmy wielokomórkowe – Organizacja budowy, wzrost i fizjologia roślin (M04_B3)</t>
  </si>
  <si>
    <t>Język angielski 4</t>
  </si>
  <si>
    <t>Organizmy wielokomórkowe - Pracownia indywidualna II (M04_B4)</t>
  </si>
  <si>
    <t xml:space="preserve"> WYBÓR ZAJĘĆ 7 ECTS</t>
  </si>
  <si>
    <r>
      <rPr>
        <i/>
        <sz val="12"/>
        <rFont val="Arial"/>
        <family val="2"/>
      </rPr>
      <t>Organizmy wielokomórkowe - Arabidopsis thaliana</t>
    </r>
    <r>
      <rPr>
        <sz val="12"/>
        <rFont val="Arial"/>
        <family val="2"/>
      </rPr>
      <t xml:space="preserve"> w rozwoju badań biomedycznych (M04_B4)</t>
    </r>
  </si>
  <si>
    <t>Organizmy wielokomórkowe - Embriologia (M04_B4)</t>
  </si>
  <si>
    <t>Organizmy wielokomórkowe – Autoprezentacja i prezentacja naukowa (M04_B4)</t>
  </si>
  <si>
    <t>Organizmy wielokomórkowe - Zaawansowane metody biologii molekularnej (M04_B4)</t>
  </si>
  <si>
    <t>Praktyki zawodowe (M04_B4)</t>
  </si>
  <si>
    <t>Razem w II roku studiów:</t>
  </si>
  <si>
    <t>SEMESTR 5</t>
  </si>
  <si>
    <t>Biotechnologia w medycynie - Organizm człowieka a stan patologiczny (M05_B1)</t>
  </si>
  <si>
    <t>Biotechnologia w medycynie - Patogeny człowieka i diagnostyka (M05_B2)</t>
  </si>
  <si>
    <t>Biotechnologia w medycynie - Terapie i technologie medyczne (M05_B3)</t>
  </si>
  <si>
    <t>Biotechnologia w medycynie - ABC Prawa (ProUG) (M05_B4)</t>
  </si>
  <si>
    <t>Biotechnologia w medycynie - Podstawowe aspekty ochrony własności intelektualnej (M05_B4)</t>
  </si>
  <si>
    <t>Biotechnologia w medycynie - ABC Przedsiębiorczości (ProUG) (M05_B4)</t>
  </si>
  <si>
    <t>Biotechnologia w medycynie - Odpowiedzialność społeczna (ProUG) (M05_B4)</t>
  </si>
  <si>
    <t xml:space="preserve">Język angielski 5 </t>
  </si>
  <si>
    <t>Academic English (ProUG)</t>
  </si>
  <si>
    <t>Biotechnologia w medycynie  - Biotechnologia praktyczna -  (M05_B4)</t>
  </si>
  <si>
    <t>Biotechnologia w medycynie - Wybrane zagadnienia toksykologii substancji naturalnych i etnofarmakologii (M05_B5)</t>
  </si>
  <si>
    <t xml:space="preserve">Biotechnologia w medycynie - Fotobiologia (M05_B5) </t>
  </si>
  <si>
    <t>Biotechnologia w medycynie - Mikroorganizmy chorobotwórcze - molekularne podstawy patogenezy (M05_B5)</t>
  </si>
  <si>
    <t xml:space="preserve">Biotechnologia w medycynie - Aspekty medyczne biologii komórki (M05_B5) </t>
  </si>
  <si>
    <t>Biotechnologia w medycynie - Zastosowanie laserów w biotechnologii i medycynie  (M05_B5)</t>
  </si>
  <si>
    <t>SEMESTR 6</t>
  </si>
  <si>
    <t>Biotechnologia w przemyśle i rolnictwie – Bio-Technologie (M06_B1)</t>
  </si>
  <si>
    <t>Biotechnologia w przemyśle i rolnictwie – Inżynieria roślin (M06_B2)</t>
  </si>
  <si>
    <t xml:space="preserve">Języka angielski 6 </t>
  </si>
  <si>
    <t>Pracownia specjalistyczna -  – przygotowanie teoretyczne i praktyczne do egzaminu licencjackiego (Tutoring)</t>
  </si>
  <si>
    <t>Seminarium dyplomowe (M06_B3)</t>
  </si>
  <si>
    <t>Biotechnologia w przemyśle i rolnictwie - Wprowadzenie do fitopatologii (M06_B3)</t>
  </si>
  <si>
    <t>Biotechnologia w przemyśle i rolnictwie - Praktyczne wykorzystanie bakterii przetrwalnikujacych (M06_B3)</t>
  </si>
  <si>
    <t>Biotechnologia w przemyśle i rolnictwie - Praktyczne umiejętności w biznesie (ProUG) (M06_B3)</t>
  </si>
  <si>
    <t>Razem w III roku studiów:</t>
  </si>
  <si>
    <t>Razem w I, II i III roku studiów:</t>
  </si>
  <si>
    <t>Forma zaliczenia:</t>
  </si>
  <si>
    <t>Oznaczenie:</t>
  </si>
  <si>
    <t>egzamin</t>
  </si>
  <si>
    <t xml:space="preserve">zaliczenie z oceną </t>
  </si>
  <si>
    <t>zaliczenie</t>
  </si>
  <si>
    <t>Legenda:</t>
  </si>
  <si>
    <t>Łącznie godzin</t>
  </si>
  <si>
    <t>łączna ilość godzin danego przedmiotu (ze wszystkich rodzajów zajęć: W, K, S, ćw.)</t>
  </si>
  <si>
    <t>Łącznie punktów ECTS</t>
  </si>
  <si>
    <t>łączna ilość punktów ECTS dla danego przedmiotu (ze wszystkich rodzajów zajęć: W, K, S, Ćw.)</t>
  </si>
  <si>
    <t>Razem:</t>
  </si>
  <si>
    <t>podsumowanie ilości godzin, punktów ECTS dla wszystkich przedmiotów</t>
  </si>
  <si>
    <t xml:space="preserve"> WYBÓR ZAJĘĆ 3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</si>
</sst>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12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/>
    <xf numFmtId="0" fontId="5" fillId="0" borderId="0" xfId="0" applyFont="1" applyAlignment="1">
      <alignment vertical="center" textRotation="90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4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" borderId="16" xfId="0" applyFill="1" applyBorder="1"/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 wrapText="1"/>
    </xf>
    <xf numFmtId="0" fontId="0" fillId="3" borderId="13" xfId="0" applyFill="1" applyBorder="1"/>
    <xf numFmtId="0" fontId="0" fillId="3" borderId="17" xfId="0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5" fillId="4" borderId="13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" fillId="6" borderId="2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8" xfId="0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8" xfId="0" applyFill="1" applyBorder="1"/>
    <xf numFmtId="0" fontId="11" fillId="0" borderId="0" xfId="0" applyFont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2" borderId="28" xfId="0" applyFill="1" applyBorder="1"/>
    <xf numFmtId="0" fontId="0" fillId="6" borderId="28" xfId="0" applyFill="1" applyBorder="1"/>
    <xf numFmtId="0" fontId="13" fillId="0" borderId="0" xfId="0" applyFont="1"/>
    <xf numFmtId="0" fontId="0" fillId="6" borderId="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17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0" xfId="0" applyFont="1"/>
    <xf numFmtId="0" fontId="0" fillId="3" borderId="30" xfId="0" applyFill="1" applyBorder="1"/>
    <xf numFmtId="0" fontId="5" fillId="3" borderId="1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2" xfId="0" applyBorder="1"/>
    <xf numFmtId="0" fontId="5" fillId="0" borderId="33" xfId="0" applyFont="1" applyBorder="1" applyAlignment="1">
      <alignment vertical="center" textRotation="90"/>
    </xf>
    <xf numFmtId="0" fontId="0" fillId="0" borderId="33" xfId="0" applyBorder="1"/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5" xfId="0" applyBorder="1"/>
    <xf numFmtId="0" fontId="9" fillId="0" borderId="7" xfId="0" applyFont="1" applyBorder="1" applyAlignment="1">
      <alignment horizontal="center" textRotation="255"/>
    </xf>
    <xf numFmtId="0" fontId="9" fillId="0" borderId="36" xfId="0" applyFont="1" applyBorder="1" applyAlignment="1">
      <alignment horizontal="center" textRotation="255"/>
    </xf>
    <xf numFmtId="0" fontId="0" fillId="3" borderId="37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textRotation="255"/>
    </xf>
    <xf numFmtId="0" fontId="0" fillId="0" borderId="36" xfId="0" applyBorder="1"/>
    <xf numFmtId="0" fontId="17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5" fillId="4" borderId="3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35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4"/>
  <sheetViews>
    <sheetView tabSelected="1" topLeftCell="E1" zoomScale="80" zoomScaleNormal="80" workbookViewId="0">
      <selection activeCell="C5" sqref="C5:G5"/>
    </sheetView>
  </sheetViews>
  <sheetFormatPr defaultColWidth="8.7109375" defaultRowHeight="12.75" x14ac:dyDescent="0.2"/>
  <cols>
    <col min="4" max="4" width="37.85546875" style="12" customWidth="1"/>
    <col min="5" max="5" width="15.140625" style="15" customWidth="1"/>
    <col min="8" max="8" width="14.28515625" style="15" bestFit="1" customWidth="1"/>
  </cols>
  <sheetData>
    <row r="1" spans="2:28" ht="24" customHeight="1" x14ac:dyDescent="0.2">
      <c r="C1" s="221" t="s">
        <v>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2:28" ht="21.95" customHeight="1" x14ac:dyDescent="0.25">
      <c r="C2" s="216" t="s">
        <v>1</v>
      </c>
      <c r="D2" s="216"/>
      <c r="E2" s="216"/>
      <c r="F2" s="216"/>
      <c r="G2" s="216"/>
      <c r="H2" s="146"/>
      <c r="I2" s="146"/>
      <c r="J2" s="146"/>
      <c r="K2" s="146"/>
      <c r="L2" s="146"/>
      <c r="M2" s="146"/>
      <c r="N2" s="146"/>
      <c r="O2" s="146"/>
      <c r="P2" s="146"/>
    </row>
    <row r="3" spans="2:28" ht="15.95" customHeight="1" x14ac:dyDescent="0.25">
      <c r="C3" s="216" t="s">
        <v>2</v>
      </c>
      <c r="D3" s="216"/>
      <c r="E3" s="216"/>
      <c r="F3" s="216"/>
      <c r="G3" s="216"/>
      <c r="H3" s="146"/>
      <c r="I3" s="146"/>
      <c r="J3" s="146"/>
      <c r="K3" s="146"/>
      <c r="L3" s="146"/>
      <c r="M3" s="146"/>
      <c r="N3" s="146"/>
      <c r="O3" s="146"/>
      <c r="P3" s="146"/>
    </row>
    <row r="4" spans="2:28" ht="15.95" customHeight="1" x14ac:dyDescent="0.25">
      <c r="C4" s="216" t="s">
        <v>3</v>
      </c>
      <c r="D4" s="216"/>
      <c r="E4" s="216"/>
      <c r="F4" s="216"/>
      <c r="G4" s="216"/>
      <c r="H4" s="146"/>
      <c r="I4" s="146"/>
      <c r="J4" s="146"/>
      <c r="K4" s="146"/>
      <c r="L4" s="146"/>
      <c r="M4" s="146"/>
      <c r="N4" s="146"/>
      <c r="O4" s="146"/>
      <c r="P4" s="146"/>
    </row>
    <row r="5" spans="2:28" ht="15.95" customHeight="1" x14ac:dyDescent="0.25">
      <c r="C5" s="216" t="s">
        <v>4</v>
      </c>
      <c r="D5" s="216"/>
      <c r="E5" s="216"/>
      <c r="F5" s="216"/>
      <c r="G5" s="216"/>
      <c r="H5" s="146"/>
      <c r="I5" s="146"/>
      <c r="J5" s="146"/>
      <c r="K5" s="146"/>
      <c r="L5" s="146"/>
      <c r="M5" s="146"/>
      <c r="N5" s="146"/>
      <c r="O5" s="146"/>
      <c r="P5" s="146"/>
    </row>
    <row r="6" spans="2:28" ht="15.95" customHeight="1" x14ac:dyDescent="0.25">
      <c r="C6" s="216" t="s">
        <v>5</v>
      </c>
      <c r="D6" s="216"/>
      <c r="E6" s="216"/>
      <c r="F6" s="216"/>
      <c r="G6" s="216"/>
      <c r="H6" s="146"/>
      <c r="I6" s="146"/>
      <c r="J6" s="146"/>
      <c r="K6" s="146"/>
      <c r="L6" s="146"/>
      <c r="M6" s="146"/>
      <c r="N6" s="146"/>
      <c r="O6" s="146"/>
      <c r="P6" s="146"/>
    </row>
    <row r="8" spans="2:28" ht="13.5" thickBot="1" x14ac:dyDescent="0.25"/>
    <row r="9" spans="2:28" ht="27.95" customHeight="1" thickBot="1" x14ac:dyDescent="0.25">
      <c r="C9" s="19"/>
      <c r="D9" s="84" t="s">
        <v>6</v>
      </c>
      <c r="E9" s="192" t="s">
        <v>7</v>
      </c>
      <c r="F9" s="190" t="s">
        <v>8</v>
      </c>
      <c r="G9" s="191"/>
      <c r="H9" s="192" t="s">
        <v>9</v>
      </c>
      <c r="I9" s="195" t="s">
        <v>10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</row>
    <row r="10" spans="2:28" ht="24" customHeight="1" thickBot="1" x14ac:dyDescent="0.25">
      <c r="C10" s="212" t="s">
        <v>11</v>
      </c>
      <c r="D10" s="214" t="s">
        <v>12</v>
      </c>
      <c r="E10" s="193"/>
      <c r="F10" s="219" t="s">
        <v>13</v>
      </c>
      <c r="G10" s="220"/>
      <c r="H10" s="193"/>
      <c r="I10" s="219" t="s">
        <v>14</v>
      </c>
      <c r="J10" s="203"/>
      <c r="K10" s="204"/>
      <c r="L10" s="202" t="s">
        <v>15</v>
      </c>
      <c r="M10" s="203"/>
      <c r="N10" s="204"/>
      <c r="O10" s="187" t="s">
        <v>16</v>
      </c>
      <c r="P10" s="188"/>
      <c r="Q10" s="189"/>
      <c r="R10" s="187" t="s">
        <v>17</v>
      </c>
      <c r="S10" s="188"/>
      <c r="T10" s="189"/>
      <c r="U10" s="187" t="s">
        <v>18</v>
      </c>
      <c r="V10" s="188"/>
      <c r="W10" s="189"/>
      <c r="X10" s="187" t="s">
        <v>19</v>
      </c>
      <c r="Y10" s="188"/>
      <c r="Z10" s="189"/>
      <c r="AA10" s="208" t="s">
        <v>20</v>
      </c>
      <c r="AB10" s="209"/>
    </row>
    <row r="11" spans="2:28" ht="49.5" thickBot="1" x14ac:dyDescent="0.25">
      <c r="C11" s="213"/>
      <c r="D11" s="215"/>
      <c r="E11" s="194"/>
      <c r="F11" s="8" t="s">
        <v>21</v>
      </c>
      <c r="G11" s="56" t="s">
        <v>22</v>
      </c>
      <c r="H11" s="194"/>
      <c r="I11" s="8" t="s">
        <v>21</v>
      </c>
      <c r="J11" s="6" t="s">
        <v>22</v>
      </c>
      <c r="K11" s="7" t="s">
        <v>23</v>
      </c>
      <c r="L11" s="5" t="s">
        <v>21</v>
      </c>
      <c r="M11" s="6" t="s">
        <v>22</v>
      </c>
      <c r="N11" s="7" t="s">
        <v>23</v>
      </c>
      <c r="O11" s="5" t="s">
        <v>21</v>
      </c>
      <c r="P11" s="6" t="s">
        <v>22</v>
      </c>
      <c r="Q11" s="7" t="s">
        <v>23</v>
      </c>
      <c r="R11" s="5" t="s">
        <v>21</v>
      </c>
      <c r="S11" s="6" t="s">
        <v>22</v>
      </c>
      <c r="T11" s="7" t="s">
        <v>23</v>
      </c>
      <c r="U11" s="5" t="s">
        <v>21</v>
      </c>
      <c r="V11" s="6" t="s">
        <v>22</v>
      </c>
      <c r="W11" s="7" t="s">
        <v>23</v>
      </c>
      <c r="X11" s="8" t="s">
        <v>21</v>
      </c>
      <c r="Y11" s="6" t="s">
        <v>22</v>
      </c>
      <c r="Z11" s="7" t="s">
        <v>23</v>
      </c>
      <c r="AA11" s="5" t="s">
        <v>24</v>
      </c>
      <c r="AB11" s="7" t="s">
        <v>25</v>
      </c>
    </row>
    <row r="12" spans="2:28" ht="27.95" customHeight="1" x14ac:dyDescent="0.2">
      <c r="B12" s="169"/>
      <c r="C12" s="163"/>
      <c r="D12" s="72" t="s">
        <v>26</v>
      </c>
      <c r="E12" s="52"/>
      <c r="F12" s="54"/>
      <c r="G12" s="57"/>
      <c r="H12" s="58"/>
      <c r="I12" s="54"/>
      <c r="J12" s="26"/>
      <c r="K12" s="26"/>
      <c r="L12" s="26"/>
      <c r="M12" s="26"/>
      <c r="N12" s="26"/>
      <c r="O12" s="147"/>
      <c r="P12" s="147"/>
      <c r="Q12" s="147"/>
      <c r="R12" s="147"/>
      <c r="S12" s="28"/>
      <c r="T12" s="147"/>
      <c r="U12" s="29"/>
      <c r="V12" s="29"/>
      <c r="W12" s="29"/>
      <c r="X12" s="29"/>
      <c r="Y12" s="29"/>
      <c r="Z12" s="29"/>
      <c r="AA12" s="29"/>
      <c r="AB12" s="29"/>
    </row>
    <row r="13" spans="2:28" ht="36.950000000000003" customHeight="1" x14ac:dyDescent="0.2">
      <c r="B13" s="169"/>
      <c r="C13" s="164">
        <v>1</v>
      </c>
      <c r="D13" s="184" t="s">
        <v>27</v>
      </c>
      <c r="E13" s="50" t="s">
        <v>28</v>
      </c>
      <c r="F13" s="39">
        <v>48</v>
      </c>
      <c r="G13" s="35">
        <v>3</v>
      </c>
      <c r="H13" s="42"/>
      <c r="I13" s="11"/>
      <c r="J13" s="2"/>
      <c r="K13" s="2"/>
      <c r="L13" s="2"/>
      <c r="M13" s="2"/>
      <c r="N13" s="2"/>
      <c r="O13" s="9">
        <v>8</v>
      </c>
      <c r="P13" s="9">
        <v>1</v>
      </c>
      <c r="Q13" s="21" t="s">
        <v>29</v>
      </c>
      <c r="R13" s="2"/>
      <c r="S13" s="2"/>
      <c r="T13" s="2"/>
      <c r="U13" s="2"/>
      <c r="V13" s="2"/>
      <c r="W13" s="2"/>
      <c r="X13" s="2"/>
      <c r="Y13" s="2"/>
      <c r="Z13" s="2"/>
      <c r="AA13" s="9">
        <f>O13+F13</f>
        <v>56</v>
      </c>
      <c r="AB13" s="9">
        <f>G13+P13</f>
        <v>4</v>
      </c>
    </row>
    <row r="14" spans="2:28" ht="30" x14ac:dyDescent="0.2">
      <c r="B14" s="169"/>
      <c r="C14" s="165">
        <v>2</v>
      </c>
      <c r="D14" s="45" t="s">
        <v>30</v>
      </c>
      <c r="E14" s="50" t="s">
        <v>28</v>
      </c>
      <c r="F14" s="39">
        <v>81</v>
      </c>
      <c r="G14" s="35">
        <v>6</v>
      </c>
      <c r="H14" s="42" t="s">
        <v>31</v>
      </c>
      <c r="I14" s="11"/>
      <c r="J14" s="2"/>
      <c r="K14" s="2"/>
      <c r="L14" s="2"/>
      <c r="M14" s="2"/>
      <c r="N14" s="2"/>
      <c r="O14" s="9">
        <v>79</v>
      </c>
      <c r="P14" s="9">
        <v>5</v>
      </c>
      <c r="Q14" s="21" t="s">
        <v>29</v>
      </c>
      <c r="R14" s="9">
        <v>36</v>
      </c>
      <c r="S14" s="9">
        <v>3</v>
      </c>
      <c r="T14" s="21" t="s">
        <v>29</v>
      </c>
      <c r="U14" s="2"/>
      <c r="V14" s="2"/>
      <c r="W14" s="2"/>
      <c r="X14" s="2"/>
      <c r="Y14" s="2"/>
      <c r="Z14" s="2"/>
      <c r="AA14" s="9">
        <f>SUM(F14+O14+R14)</f>
        <v>196</v>
      </c>
      <c r="AB14" s="9">
        <f t="shared" ref="AB14:AB20" si="0">G14+P14+S14</f>
        <v>14</v>
      </c>
    </row>
    <row r="15" spans="2:28" ht="39" customHeight="1" x14ac:dyDescent="0.2">
      <c r="B15" s="169"/>
      <c r="C15" s="164">
        <v>3</v>
      </c>
      <c r="D15" s="45" t="s">
        <v>32</v>
      </c>
      <c r="E15" s="50" t="s">
        <v>28</v>
      </c>
      <c r="F15" s="39">
        <v>28</v>
      </c>
      <c r="G15" s="35">
        <v>2</v>
      </c>
      <c r="H15" s="42" t="s">
        <v>31</v>
      </c>
      <c r="I15" s="11"/>
      <c r="J15" s="2"/>
      <c r="K15" s="2"/>
      <c r="L15" s="2"/>
      <c r="M15" s="2"/>
      <c r="N15" s="2"/>
      <c r="O15" s="9">
        <v>26</v>
      </c>
      <c r="P15" s="9">
        <v>2</v>
      </c>
      <c r="Q15" s="21" t="s">
        <v>29</v>
      </c>
      <c r="R15" s="9"/>
      <c r="S15" s="9"/>
      <c r="T15" s="9"/>
      <c r="U15" s="2"/>
      <c r="V15" s="2"/>
      <c r="W15" s="2"/>
      <c r="X15" s="2"/>
      <c r="Y15" s="2"/>
      <c r="Z15" s="2"/>
      <c r="AA15" s="9">
        <f>SUM(F15+O15+R15)</f>
        <v>54</v>
      </c>
      <c r="AB15" s="9">
        <f t="shared" si="0"/>
        <v>4</v>
      </c>
    </row>
    <row r="16" spans="2:28" ht="39" customHeight="1" x14ac:dyDescent="0.2">
      <c r="B16" s="169"/>
      <c r="C16" s="165">
        <v>4</v>
      </c>
      <c r="D16" s="184" t="s">
        <v>33</v>
      </c>
      <c r="E16" s="50" t="s">
        <v>31</v>
      </c>
      <c r="F16" s="39">
        <v>15</v>
      </c>
      <c r="G16" s="35">
        <v>1</v>
      </c>
      <c r="H16" s="42"/>
      <c r="I16" s="11"/>
      <c r="J16" s="2"/>
      <c r="K16" s="2"/>
      <c r="L16" s="2"/>
      <c r="M16" s="2"/>
      <c r="N16" s="2"/>
      <c r="O16" s="9"/>
      <c r="P16" s="9"/>
      <c r="Q16" s="21"/>
      <c r="R16" s="9"/>
      <c r="S16" s="9"/>
      <c r="T16" s="21"/>
      <c r="U16" s="2"/>
      <c r="V16" s="2"/>
      <c r="W16" s="2"/>
      <c r="X16" s="2"/>
      <c r="Y16" s="2"/>
      <c r="Z16" s="2"/>
      <c r="AA16" s="21">
        <f>F16</f>
        <v>15</v>
      </c>
      <c r="AB16" s="9">
        <f>G16</f>
        <v>1</v>
      </c>
    </row>
    <row r="17" spans="2:28" ht="30" x14ac:dyDescent="0.2">
      <c r="B17" s="169"/>
      <c r="C17" s="164">
        <v>5</v>
      </c>
      <c r="D17" s="184" t="s">
        <v>34</v>
      </c>
      <c r="E17" s="50"/>
      <c r="F17" s="39"/>
      <c r="G17" s="35"/>
      <c r="H17" s="42" t="s">
        <v>31</v>
      </c>
      <c r="I17" s="11"/>
      <c r="J17" s="2"/>
      <c r="K17" s="2"/>
      <c r="L17" s="2"/>
      <c r="M17" s="2"/>
      <c r="N17" s="2"/>
      <c r="O17" s="9"/>
      <c r="P17" s="9"/>
      <c r="Q17" s="9"/>
      <c r="R17" s="9">
        <v>20</v>
      </c>
      <c r="S17" s="161">
        <v>1</v>
      </c>
      <c r="T17" s="21" t="s">
        <v>29</v>
      </c>
      <c r="U17" s="2"/>
      <c r="V17" s="2"/>
      <c r="W17" s="2"/>
      <c r="X17" s="2"/>
      <c r="Y17" s="2"/>
      <c r="Z17" s="2"/>
      <c r="AA17" s="9">
        <f>SUM(F17+O17+R17)</f>
        <v>20</v>
      </c>
      <c r="AB17" s="161">
        <f t="shared" si="0"/>
        <v>1</v>
      </c>
    </row>
    <row r="18" spans="2:28" ht="41.1" customHeight="1" x14ac:dyDescent="0.2">
      <c r="B18" s="169"/>
      <c r="C18" s="165">
        <v>6</v>
      </c>
      <c r="D18" s="184" t="s">
        <v>35</v>
      </c>
      <c r="E18" s="50" t="s">
        <v>31</v>
      </c>
      <c r="F18" s="39">
        <v>15</v>
      </c>
      <c r="G18" s="35">
        <v>1</v>
      </c>
      <c r="H18" s="44"/>
      <c r="I18" s="11"/>
      <c r="J18" s="2"/>
      <c r="K18" s="2"/>
      <c r="L18" s="2"/>
      <c r="M18" s="2"/>
      <c r="N18" s="2"/>
      <c r="O18" s="9"/>
      <c r="P18" s="9"/>
      <c r="Q18" s="9"/>
      <c r="R18" s="9"/>
      <c r="S18" s="9"/>
      <c r="T18" s="9"/>
      <c r="U18" s="2"/>
      <c r="V18" s="2"/>
      <c r="W18" s="2"/>
      <c r="X18" s="2"/>
      <c r="Y18" s="2"/>
      <c r="Z18" s="2"/>
      <c r="AA18" s="9">
        <f>SUM(F18+O18+R18)</f>
        <v>15</v>
      </c>
      <c r="AB18" s="9">
        <f t="shared" si="0"/>
        <v>1</v>
      </c>
    </row>
    <row r="19" spans="2:28" ht="45.95" customHeight="1" x14ac:dyDescent="0.2">
      <c r="B19" s="169"/>
      <c r="C19" s="164">
        <v>7</v>
      </c>
      <c r="D19" s="45" t="s">
        <v>36</v>
      </c>
      <c r="E19" s="50"/>
      <c r="F19" s="39"/>
      <c r="G19" s="35"/>
      <c r="H19" s="42" t="s">
        <v>31</v>
      </c>
      <c r="I19" s="11"/>
      <c r="J19" s="2"/>
      <c r="K19" s="2"/>
      <c r="L19" s="2"/>
      <c r="M19" s="2"/>
      <c r="N19" s="2"/>
      <c r="O19" s="9">
        <v>15</v>
      </c>
      <c r="P19" s="9">
        <v>1</v>
      </c>
      <c r="Q19" s="21" t="s">
        <v>37</v>
      </c>
      <c r="R19" s="9"/>
      <c r="S19" s="9"/>
      <c r="T19" s="9"/>
      <c r="U19" s="2"/>
      <c r="V19" s="2"/>
      <c r="W19" s="2"/>
      <c r="X19" s="2"/>
      <c r="Y19" s="2"/>
      <c r="Z19" s="2"/>
      <c r="AA19" s="18">
        <f>SUM(F19+O19+R19)</f>
        <v>15</v>
      </c>
      <c r="AB19" s="18">
        <f t="shared" si="0"/>
        <v>1</v>
      </c>
    </row>
    <row r="20" spans="2:28" ht="27" customHeight="1" x14ac:dyDescent="0.2">
      <c r="B20" s="169"/>
      <c r="C20" s="165">
        <v>8</v>
      </c>
      <c r="D20" s="46" t="s">
        <v>38</v>
      </c>
      <c r="E20" s="42"/>
      <c r="F20" s="39"/>
      <c r="G20" s="35"/>
      <c r="H20" s="42" t="s">
        <v>31</v>
      </c>
      <c r="I20" s="11"/>
      <c r="J20" s="2"/>
      <c r="K20" s="2"/>
      <c r="L20" s="2"/>
      <c r="M20" s="2"/>
      <c r="N20" s="2"/>
      <c r="O20" s="9">
        <v>30</v>
      </c>
      <c r="P20" s="9">
        <v>2</v>
      </c>
      <c r="Q20" s="21" t="s">
        <v>37</v>
      </c>
      <c r="R20" s="9"/>
      <c r="S20" s="9"/>
      <c r="T20" s="9"/>
      <c r="U20" s="2"/>
      <c r="V20" s="2"/>
      <c r="W20" s="2"/>
      <c r="X20" s="2"/>
      <c r="Y20" s="2"/>
      <c r="Z20" s="16"/>
      <c r="AA20" s="9">
        <f>SUM(F20+O20+R20)</f>
        <v>30</v>
      </c>
      <c r="AB20" s="9">
        <f t="shared" si="0"/>
        <v>2</v>
      </c>
    </row>
    <row r="21" spans="2:28" ht="27" customHeight="1" x14ac:dyDescent="0.2">
      <c r="B21" s="169"/>
      <c r="C21" s="166"/>
      <c r="D21" s="83" t="s">
        <v>39</v>
      </c>
      <c r="E21" s="75"/>
      <c r="F21" s="76"/>
      <c r="G21" s="77"/>
      <c r="H21" s="78"/>
      <c r="I21" s="76"/>
      <c r="J21" s="79"/>
      <c r="K21" s="80"/>
      <c r="L21" s="79"/>
      <c r="M21" s="79"/>
      <c r="N21" s="79"/>
      <c r="O21" s="79"/>
      <c r="P21" s="79"/>
      <c r="Q21" s="81"/>
      <c r="R21" s="79"/>
      <c r="S21" s="79"/>
      <c r="T21" s="79"/>
      <c r="U21" s="79"/>
      <c r="V21" s="79"/>
      <c r="W21" s="79"/>
      <c r="X21" s="79"/>
      <c r="Y21" s="82"/>
      <c r="Z21" s="82"/>
      <c r="AA21" s="87"/>
      <c r="AB21" s="87"/>
    </row>
    <row r="22" spans="2:28" ht="23.25" customHeight="1" x14ac:dyDescent="0.2">
      <c r="B22" s="169"/>
      <c r="C22" s="167"/>
      <c r="D22" s="72" t="s">
        <v>40</v>
      </c>
      <c r="E22" s="52"/>
      <c r="F22" s="40"/>
      <c r="G22" s="36"/>
      <c r="H22" s="43"/>
      <c r="I22" s="40"/>
      <c r="J22" s="31"/>
      <c r="K22" s="3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9"/>
      <c r="Z22" s="29"/>
      <c r="AA22" s="31"/>
      <c r="AB22" s="31"/>
    </row>
    <row r="23" spans="2:28" ht="39.75" customHeight="1" thickBot="1" x14ac:dyDescent="0.25">
      <c r="B23" s="169"/>
      <c r="C23" s="165"/>
      <c r="D23" s="45" t="s">
        <v>27</v>
      </c>
      <c r="E23" s="50"/>
      <c r="F23" s="39"/>
      <c r="G23" s="35"/>
      <c r="H23" s="42" t="s">
        <v>31</v>
      </c>
      <c r="I23" s="11"/>
      <c r="J23" s="2"/>
      <c r="K23" s="2"/>
      <c r="L23" s="2"/>
      <c r="M23" s="2"/>
      <c r="N23" s="2"/>
      <c r="O23" s="9">
        <v>6</v>
      </c>
      <c r="P23" s="9">
        <v>1</v>
      </c>
      <c r="Q23" s="21" t="s">
        <v>29</v>
      </c>
      <c r="R23" s="9">
        <v>9</v>
      </c>
      <c r="S23" s="9">
        <v>1</v>
      </c>
      <c r="T23" s="21" t="s">
        <v>29</v>
      </c>
      <c r="U23" s="2"/>
      <c r="V23" s="2"/>
      <c r="W23" s="2"/>
      <c r="X23" s="2"/>
      <c r="Y23" s="2"/>
      <c r="Z23" s="16"/>
      <c r="AA23" s="9">
        <f>O23+R23</f>
        <v>15</v>
      </c>
      <c r="AB23" s="9">
        <v>2</v>
      </c>
    </row>
    <row r="24" spans="2:28" ht="17.25" customHeight="1" thickBot="1" x14ac:dyDescent="0.3">
      <c r="B24" s="169"/>
      <c r="C24" s="199" t="s">
        <v>41</v>
      </c>
      <c r="D24" s="200"/>
      <c r="E24" s="152"/>
      <c r="F24" s="153"/>
      <c r="G24" s="121"/>
      <c r="H24" s="152"/>
      <c r="I24" s="153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21"/>
      <c r="AA24" s="86">
        <f>SUM(AA22:AA23)</f>
        <v>15</v>
      </c>
      <c r="AB24" s="86">
        <f>SUM(AB22:AB23)</f>
        <v>2</v>
      </c>
    </row>
    <row r="25" spans="2:28" ht="13.5" thickBot="1" x14ac:dyDescent="0.25">
      <c r="C25" s="172"/>
    </row>
    <row r="26" spans="2:28" ht="16.5" thickBot="1" x14ac:dyDescent="0.3">
      <c r="D26" s="122" t="s">
        <v>42</v>
      </c>
      <c r="E26" s="23"/>
      <c r="F26" s="2">
        <f>SUM(F13:F25)</f>
        <v>187</v>
      </c>
      <c r="G26" s="2">
        <f>SUM(G13:G25)</f>
        <v>13</v>
      </c>
      <c r="H26" s="23"/>
      <c r="I26" s="2">
        <f>SUM(I13:I25)</f>
        <v>0</v>
      </c>
      <c r="J26" s="2">
        <f>SUM(J13:J25)</f>
        <v>0</v>
      </c>
      <c r="K26" s="3"/>
      <c r="L26" s="2"/>
      <c r="M26" s="2"/>
      <c r="N26" s="3"/>
      <c r="O26" s="2">
        <f>SUM(O14:O25)</f>
        <v>156</v>
      </c>
      <c r="P26" s="2">
        <f>SUM(P14:P25)</f>
        <v>11</v>
      </c>
      <c r="Q26" s="3"/>
      <c r="R26" s="2">
        <f>SUM(R14:R25)</f>
        <v>65</v>
      </c>
      <c r="S26" s="2">
        <f>SUM(S14:S25)</f>
        <v>5</v>
      </c>
      <c r="T26" s="3"/>
      <c r="U26" s="2"/>
      <c r="V26" s="2"/>
      <c r="W26" s="3"/>
      <c r="X26" s="2"/>
      <c r="Y26" s="2"/>
      <c r="Z26" s="138"/>
      <c r="AA26" s="136">
        <f>SUM(AA13:AA23)</f>
        <v>416</v>
      </c>
      <c r="AB26" s="136">
        <f>SUM(AB13:AB23)</f>
        <v>30</v>
      </c>
    </row>
    <row r="27" spans="2:28" x14ac:dyDescent="0.2">
      <c r="D27" s="13"/>
      <c r="E27" s="10"/>
    </row>
    <row r="28" spans="2:28" x14ac:dyDescent="0.2">
      <c r="D28" s="13"/>
      <c r="E28" s="10"/>
    </row>
    <row r="29" spans="2:28" ht="17.100000000000001" customHeight="1" thickBot="1" x14ac:dyDescent="0.25">
      <c r="D29" s="13"/>
      <c r="E29" s="10"/>
    </row>
    <row r="30" spans="2:28" ht="27" customHeight="1" thickBot="1" x14ac:dyDescent="0.25">
      <c r="B30" s="170"/>
      <c r="C30" s="168"/>
      <c r="D30" s="84" t="s">
        <v>43</v>
      </c>
      <c r="E30" s="192" t="s">
        <v>7</v>
      </c>
      <c r="F30" s="201" t="s">
        <v>8</v>
      </c>
      <c r="G30" s="201"/>
      <c r="H30" s="192" t="s">
        <v>9</v>
      </c>
      <c r="I30" s="195" t="s">
        <v>10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7"/>
    </row>
    <row r="31" spans="2:28" ht="21.95" customHeight="1" thickBot="1" x14ac:dyDescent="0.25">
      <c r="B31" s="170"/>
      <c r="C31" s="222" t="s">
        <v>11</v>
      </c>
      <c r="D31" s="214" t="s">
        <v>12</v>
      </c>
      <c r="E31" s="193"/>
      <c r="F31" s="219" t="s">
        <v>13</v>
      </c>
      <c r="G31" s="203"/>
      <c r="H31" s="193"/>
      <c r="I31" s="202" t="s">
        <v>14</v>
      </c>
      <c r="J31" s="203"/>
      <c r="K31" s="204"/>
      <c r="L31" s="202" t="s">
        <v>15</v>
      </c>
      <c r="M31" s="203"/>
      <c r="N31" s="204"/>
      <c r="O31" s="187" t="s">
        <v>16</v>
      </c>
      <c r="P31" s="188"/>
      <c r="Q31" s="189"/>
      <c r="R31" s="187" t="s">
        <v>17</v>
      </c>
      <c r="S31" s="188"/>
      <c r="T31" s="189"/>
      <c r="U31" s="187" t="s">
        <v>18</v>
      </c>
      <c r="V31" s="188"/>
      <c r="W31" s="189"/>
      <c r="X31" s="187" t="s">
        <v>19</v>
      </c>
      <c r="Y31" s="188"/>
      <c r="Z31" s="189"/>
      <c r="AA31" s="208" t="s">
        <v>20</v>
      </c>
      <c r="AB31" s="209"/>
    </row>
    <row r="32" spans="2:28" ht="49.5" thickBot="1" x14ac:dyDescent="0.25">
      <c r="B32" s="170"/>
      <c r="C32" s="223"/>
      <c r="D32" s="215"/>
      <c r="E32" s="194"/>
      <c r="F32" s="8" t="s">
        <v>21</v>
      </c>
      <c r="G32" s="6" t="s">
        <v>22</v>
      </c>
      <c r="H32" s="194"/>
      <c r="I32" s="5" t="s">
        <v>21</v>
      </c>
      <c r="J32" s="6" t="s">
        <v>22</v>
      </c>
      <c r="K32" s="7" t="s">
        <v>23</v>
      </c>
      <c r="L32" s="5" t="s">
        <v>21</v>
      </c>
      <c r="M32" s="6" t="s">
        <v>22</v>
      </c>
      <c r="N32" s="7" t="s">
        <v>23</v>
      </c>
      <c r="O32" s="5" t="s">
        <v>21</v>
      </c>
      <c r="P32" s="6" t="s">
        <v>22</v>
      </c>
      <c r="Q32" s="7" t="s">
        <v>23</v>
      </c>
      <c r="R32" s="5" t="s">
        <v>21</v>
      </c>
      <c r="S32" s="6" t="s">
        <v>22</v>
      </c>
      <c r="T32" s="7" t="s">
        <v>23</v>
      </c>
      <c r="U32" s="5" t="s">
        <v>21</v>
      </c>
      <c r="V32" s="6" t="s">
        <v>22</v>
      </c>
      <c r="W32" s="7" t="s">
        <v>23</v>
      </c>
      <c r="X32" s="8" t="s">
        <v>21</v>
      </c>
      <c r="Y32" s="6" t="s">
        <v>22</v>
      </c>
      <c r="Z32" s="7" t="s">
        <v>23</v>
      </c>
      <c r="AA32" s="5" t="s">
        <v>24</v>
      </c>
      <c r="AB32" s="7" t="s">
        <v>25</v>
      </c>
    </row>
    <row r="33" spans="2:28" ht="26.1" customHeight="1" x14ac:dyDescent="0.2">
      <c r="B33" s="170"/>
      <c r="C33" s="40"/>
      <c r="D33" s="71" t="s">
        <v>26</v>
      </c>
      <c r="E33" s="104"/>
      <c r="F33" s="38"/>
      <c r="G33" s="34"/>
      <c r="H33" s="41"/>
      <c r="I33" s="3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2:28" ht="54" customHeight="1" x14ac:dyDescent="0.2">
      <c r="B34" s="170"/>
      <c r="C34" s="164">
        <v>1</v>
      </c>
      <c r="D34" s="45" t="s">
        <v>44</v>
      </c>
      <c r="E34" s="50" t="s">
        <v>28</v>
      </c>
      <c r="F34" s="39">
        <v>78</v>
      </c>
      <c r="G34" s="35">
        <v>5</v>
      </c>
      <c r="H34" s="42" t="s">
        <v>31</v>
      </c>
      <c r="I34" s="39"/>
      <c r="J34" s="9"/>
      <c r="K34" s="9"/>
      <c r="L34" s="9"/>
      <c r="M34" s="9"/>
      <c r="N34" s="9"/>
      <c r="O34" s="9"/>
      <c r="P34" s="9"/>
      <c r="Q34" s="9"/>
      <c r="R34" s="9">
        <v>95</v>
      </c>
      <c r="S34" s="9">
        <v>5</v>
      </c>
      <c r="T34" s="21" t="s">
        <v>29</v>
      </c>
      <c r="U34" s="9"/>
      <c r="V34" s="9"/>
      <c r="W34" s="9"/>
      <c r="X34" s="9"/>
      <c r="Y34" s="2"/>
      <c r="Z34" s="2"/>
      <c r="AA34" s="9">
        <f>SUM(F34+O34+R34)</f>
        <v>173</v>
      </c>
      <c r="AB34" s="9">
        <f>G34+P34+S34</f>
        <v>10</v>
      </c>
    </row>
    <row r="35" spans="2:28" ht="36.950000000000003" customHeight="1" x14ac:dyDescent="0.2">
      <c r="B35" s="170"/>
      <c r="C35" s="164">
        <v>2</v>
      </c>
      <c r="D35" s="45" t="s">
        <v>45</v>
      </c>
      <c r="E35" s="50" t="s">
        <v>28</v>
      </c>
      <c r="F35" s="39">
        <v>22</v>
      </c>
      <c r="G35" s="35">
        <v>2</v>
      </c>
      <c r="H35" s="42" t="s">
        <v>31</v>
      </c>
      <c r="I35" s="39"/>
      <c r="J35" s="9"/>
      <c r="K35" s="9"/>
      <c r="L35" s="9"/>
      <c r="M35" s="9"/>
      <c r="N35" s="9"/>
      <c r="O35" s="9">
        <v>8</v>
      </c>
      <c r="P35" s="9">
        <v>1</v>
      </c>
      <c r="Q35" s="21" t="s">
        <v>29</v>
      </c>
      <c r="R35" s="9">
        <v>47</v>
      </c>
      <c r="S35" s="9">
        <v>3</v>
      </c>
      <c r="T35" s="21" t="s">
        <v>29</v>
      </c>
      <c r="U35" s="9"/>
      <c r="V35" s="9"/>
      <c r="W35" s="9"/>
      <c r="X35" s="9"/>
      <c r="Y35" s="2"/>
      <c r="Z35" s="2"/>
      <c r="AA35" s="9">
        <f>SUM(F35+O35+R35)</f>
        <v>77</v>
      </c>
      <c r="AB35" s="9">
        <f>G35+P35+S35</f>
        <v>6</v>
      </c>
    </row>
    <row r="36" spans="2:28" ht="24.95" customHeight="1" thickBot="1" x14ac:dyDescent="0.25">
      <c r="B36" s="170"/>
      <c r="C36" s="164">
        <v>3</v>
      </c>
      <c r="D36" s="46" t="s">
        <v>46</v>
      </c>
      <c r="E36" s="51"/>
      <c r="F36" s="39"/>
      <c r="G36" s="35"/>
      <c r="H36" s="42"/>
      <c r="I36" s="39"/>
      <c r="J36" s="9"/>
      <c r="K36" s="9"/>
      <c r="L36" s="9"/>
      <c r="M36" s="9"/>
      <c r="N36" s="9"/>
      <c r="O36" s="9">
        <v>30</v>
      </c>
      <c r="P36" s="9">
        <v>2</v>
      </c>
      <c r="Q36" s="21" t="s">
        <v>37</v>
      </c>
      <c r="R36" s="9"/>
      <c r="S36" s="9"/>
      <c r="T36" s="9"/>
      <c r="U36" s="9"/>
      <c r="V36" s="9"/>
      <c r="W36" s="9"/>
      <c r="X36" s="9"/>
      <c r="Y36" s="2"/>
      <c r="Z36" s="2"/>
      <c r="AA36" s="18">
        <f>SUM(F36+O36+R36)</f>
        <v>30</v>
      </c>
      <c r="AB36" s="18">
        <f>G36+P36+S36</f>
        <v>2</v>
      </c>
    </row>
    <row r="37" spans="2:28" ht="27.95" customHeight="1" thickBot="1" x14ac:dyDescent="0.3">
      <c r="B37" s="170"/>
      <c r="C37" s="199" t="s">
        <v>47</v>
      </c>
      <c r="D37" s="200"/>
      <c r="E37" s="58"/>
      <c r="F37" s="39">
        <f>SUM(F33:F36)</f>
        <v>100</v>
      </c>
      <c r="G37" s="35">
        <f>SUM(G33:G36)</f>
        <v>7</v>
      </c>
      <c r="H37" s="58"/>
      <c r="I37" s="39"/>
      <c r="J37" s="9"/>
      <c r="K37" s="23"/>
      <c r="L37" s="9"/>
      <c r="M37" s="9"/>
      <c r="N37" s="23"/>
      <c r="O37" s="9">
        <f>SUM(O28:O36)</f>
        <v>38</v>
      </c>
      <c r="P37" s="9">
        <f>SUM(P28:P36)</f>
        <v>3</v>
      </c>
      <c r="Q37" s="23"/>
      <c r="R37" s="9">
        <f>SUM(R33:R36)</f>
        <v>142</v>
      </c>
      <c r="S37" s="9">
        <f>SUM(S28:S35)</f>
        <v>8</v>
      </c>
      <c r="T37" s="23"/>
      <c r="U37" s="9"/>
      <c r="V37" s="9"/>
      <c r="W37" s="23"/>
      <c r="X37" s="9"/>
      <c r="Y37" s="9"/>
      <c r="Z37" s="36"/>
      <c r="AA37" s="86">
        <f>SUM(AA34:AA36)</f>
        <v>280</v>
      </c>
      <c r="AB37" s="86">
        <f>SUM(AB34:AB36)</f>
        <v>18</v>
      </c>
    </row>
    <row r="38" spans="2:28" ht="24.95" customHeight="1" x14ac:dyDescent="0.2">
      <c r="B38" s="170"/>
      <c r="C38" s="166"/>
      <c r="D38" s="83" t="s">
        <v>39</v>
      </c>
      <c r="E38" s="75"/>
      <c r="F38" s="76"/>
      <c r="G38" s="77"/>
      <c r="H38" s="78"/>
      <c r="I38" s="76"/>
      <c r="J38" s="79"/>
      <c r="K38" s="80"/>
      <c r="L38" s="79"/>
      <c r="M38" s="79"/>
      <c r="N38" s="79"/>
      <c r="O38" s="79"/>
      <c r="P38" s="79"/>
      <c r="Q38" s="81"/>
      <c r="R38" s="79"/>
      <c r="S38" s="79"/>
      <c r="T38" s="79"/>
      <c r="U38" s="79"/>
      <c r="V38" s="79"/>
      <c r="W38" s="79"/>
      <c r="X38" s="79"/>
      <c r="Y38" s="82"/>
      <c r="Z38" s="82"/>
      <c r="AA38" s="87"/>
      <c r="AB38" s="87"/>
    </row>
    <row r="39" spans="2:28" ht="24.95" customHeight="1" x14ac:dyDescent="0.2">
      <c r="B39" s="170"/>
      <c r="C39" s="167"/>
      <c r="D39" s="72" t="s">
        <v>48</v>
      </c>
      <c r="E39" s="52"/>
      <c r="F39" s="40"/>
      <c r="G39" s="36"/>
      <c r="H39" s="43"/>
      <c r="I39" s="40"/>
      <c r="J39" s="31"/>
      <c r="K39" s="3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29"/>
      <c r="Z39" s="29"/>
      <c r="AA39" s="31"/>
      <c r="AB39" s="31"/>
    </row>
    <row r="40" spans="2:28" ht="35.1" customHeight="1" x14ac:dyDescent="0.2">
      <c r="B40" s="170"/>
      <c r="C40" s="164">
        <v>1</v>
      </c>
      <c r="D40" s="85" t="s">
        <v>49</v>
      </c>
      <c r="E40" s="53"/>
      <c r="F40" s="48"/>
      <c r="G40" s="37"/>
      <c r="H40" s="42" t="s">
        <v>31</v>
      </c>
      <c r="I40" s="39">
        <v>30</v>
      </c>
      <c r="J40" s="9">
        <v>4</v>
      </c>
      <c r="K40" s="30" t="s">
        <v>37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"/>
      <c r="Z40" s="2"/>
      <c r="AA40" s="9">
        <f>SUM(I40)</f>
        <v>30</v>
      </c>
      <c r="AB40" s="21">
        <f>SUM(J40)</f>
        <v>4</v>
      </c>
    </row>
    <row r="41" spans="2:28" s="156" customFormat="1" ht="33" customHeight="1" thickBot="1" x14ac:dyDescent="0.25">
      <c r="B41" s="171"/>
      <c r="C41" s="39">
        <v>2</v>
      </c>
      <c r="D41" s="45" t="s">
        <v>50</v>
      </c>
      <c r="E41" s="42" t="s">
        <v>31</v>
      </c>
      <c r="F41" s="39">
        <v>30</v>
      </c>
      <c r="G41" s="35">
        <v>2</v>
      </c>
      <c r="H41" s="44"/>
      <c r="I41" s="3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8">
        <f>SUM(F41+O41+R41)</f>
        <v>30</v>
      </c>
      <c r="AB41" s="18">
        <f>G41+P41+S41</f>
        <v>2</v>
      </c>
    </row>
    <row r="42" spans="2:28" ht="24" customHeight="1" thickBot="1" x14ac:dyDescent="0.3">
      <c r="B42" s="170"/>
      <c r="C42" s="199" t="s">
        <v>51</v>
      </c>
      <c r="D42" s="200"/>
      <c r="E42" s="58"/>
      <c r="F42" s="39">
        <f>SUM(F34:F41)</f>
        <v>230</v>
      </c>
      <c r="G42" s="35">
        <f>SUM(G34:G41)</f>
        <v>16</v>
      </c>
      <c r="H42" s="58"/>
      <c r="I42" s="39">
        <f>SUM(I40)</f>
        <v>30</v>
      </c>
      <c r="J42" s="9">
        <f>SUM(J27:J40)</f>
        <v>4</v>
      </c>
      <c r="K42" s="23"/>
      <c r="L42" s="9"/>
      <c r="M42" s="9"/>
      <c r="N42" s="23"/>
      <c r="O42" s="9">
        <f>SUM(O35:O40)</f>
        <v>76</v>
      </c>
      <c r="P42" s="9">
        <f>SUM(P35:P40)</f>
        <v>6</v>
      </c>
      <c r="Q42" s="23"/>
      <c r="R42" s="9">
        <f>SUM(R34:R40)</f>
        <v>284</v>
      </c>
      <c r="S42" s="9">
        <f>SUM(S34:S40)</f>
        <v>16</v>
      </c>
      <c r="T42" s="23"/>
      <c r="U42" s="9"/>
      <c r="V42" s="9"/>
      <c r="W42" s="23"/>
      <c r="X42" s="9"/>
      <c r="Y42" s="9"/>
      <c r="Z42" s="36"/>
      <c r="AA42" s="86">
        <f>SUM(AA40:AA41)</f>
        <v>60</v>
      </c>
      <c r="AB42" s="86">
        <f>SUM(AB40:AB41)</f>
        <v>6</v>
      </c>
    </row>
    <row r="43" spans="2:28" ht="15.75" x14ac:dyDescent="0.2">
      <c r="B43" s="170"/>
      <c r="C43" s="167"/>
      <c r="D43" s="73" t="s">
        <v>52</v>
      </c>
      <c r="E43" s="49"/>
      <c r="F43" s="40"/>
      <c r="G43" s="36"/>
      <c r="H43" s="43"/>
      <c r="I43" s="4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7"/>
      <c r="AB43" s="27"/>
    </row>
    <row r="44" spans="2:28" ht="46.5" customHeight="1" x14ac:dyDescent="0.2">
      <c r="B44" s="170"/>
      <c r="C44" s="164">
        <v>1</v>
      </c>
      <c r="D44" s="45" t="s">
        <v>53</v>
      </c>
      <c r="E44" s="42" t="s">
        <v>31</v>
      </c>
      <c r="F44" s="39">
        <v>30</v>
      </c>
      <c r="G44" s="35">
        <v>2</v>
      </c>
      <c r="H44" s="44"/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44.25" customHeight="1" x14ac:dyDescent="0.2">
      <c r="B45" s="170"/>
      <c r="C45" s="164">
        <v>2</v>
      </c>
      <c r="D45" s="66" t="s">
        <v>54</v>
      </c>
      <c r="E45" s="42" t="s">
        <v>31</v>
      </c>
      <c r="F45" s="39">
        <v>5</v>
      </c>
      <c r="G45" s="35">
        <v>1</v>
      </c>
      <c r="H45" s="42"/>
      <c r="I45" s="39"/>
      <c r="J45" s="9"/>
      <c r="K45" s="9"/>
      <c r="L45" s="9"/>
      <c r="M45" s="9"/>
      <c r="N45" s="9"/>
      <c r="O45" s="9"/>
      <c r="P45" s="9"/>
      <c r="Q45" s="9"/>
      <c r="R45" s="9">
        <v>25</v>
      </c>
      <c r="S45" s="9">
        <v>1</v>
      </c>
      <c r="T45" s="21"/>
      <c r="U45" s="9"/>
      <c r="V45" s="9"/>
      <c r="W45" s="9"/>
      <c r="X45" s="9"/>
      <c r="Y45" s="9"/>
      <c r="Z45" s="9"/>
      <c r="AA45" s="9"/>
      <c r="AB45" s="9"/>
    </row>
    <row r="46" spans="2:28" ht="51" customHeight="1" x14ac:dyDescent="0.2">
      <c r="B46" s="170"/>
      <c r="C46" s="164">
        <v>3</v>
      </c>
      <c r="D46" s="45" t="s">
        <v>55</v>
      </c>
      <c r="E46" s="42" t="s">
        <v>31</v>
      </c>
      <c r="F46" s="39">
        <v>15</v>
      </c>
      <c r="G46" s="35">
        <v>1</v>
      </c>
      <c r="H46" s="42"/>
      <c r="I46" s="39"/>
      <c r="J46" s="9"/>
      <c r="K46" s="9"/>
      <c r="L46" s="9"/>
      <c r="M46" s="9"/>
      <c r="N46" s="9"/>
      <c r="O46" s="9"/>
      <c r="P46" s="9"/>
      <c r="Q46" s="9"/>
      <c r="R46" s="9">
        <v>15</v>
      </c>
      <c r="S46" s="9">
        <v>1</v>
      </c>
      <c r="T46" s="21"/>
      <c r="U46" s="9"/>
      <c r="V46" s="9"/>
      <c r="W46" s="9"/>
      <c r="X46" s="9"/>
      <c r="Y46" s="9"/>
      <c r="Z46" s="9"/>
      <c r="AA46" s="9"/>
      <c r="AB46" s="9"/>
    </row>
    <row r="47" spans="2:28" ht="51.75" customHeight="1" x14ac:dyDescent="0.2">
      <c r="B47" s="170"/>
      <c r="C47" s="164">
        <v>4</v>
      </c>
      <c r="D47" s="157" t="s">
        <v>56</v>
      </c>
      <c r="E47" s="158" t="s">
        <v>31</v>
      </c>
      <c r="F47" s="159">
        <v>30</v>
      </c>
      <c r="G47" s="35">
        <v>1</v>
      </c>
      <c r="H47" s="44"/>
      <c r="I47" s="3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62.25" customHeight="1" x14ac:dyDescent="0.2">
      <c r="B48" s="170"/>
      <c r="C48" s="164">
        <v>5</v>
      </c>
      <c r="D48" s="45" t="s">
        <v>57</v>
      </c>
      <c r="E48" s="42" t="s">
        <v>31</v>
      </c>
      <c r="F48" s="39">
        <v>8</v>
      </c>
      <c r="G48" s="35">
        <v>1</v>
      </c>
      <c r="H48" s="44"/>
      <c r="I48" s="39"/>
      <c r="J48" s="9"/>
      <c r="K48" s="9"/>
      <c r="L48" s="9"/>
      <c r="M48" s="9"/>
      <c r="N48" s="9"/>
      <c r="O48" s="9"/>
      <c r="P48" s="9"/>
      <c r="Q48" s="9"/>
      <c r="R48" s="9">
        <v>10</v>
      </c>
      <c r="S48" s="9">
        <v>1</v>
      </c>
      <c r="T48" s="21"/>
      <c r="U48" s="9"/>
      <c r="V48" s="9"/>
      <c r="W48" s="9"/>
      <c r="X48" s="9"/>
      <c r="Y48" s="9"/>
      <c r="Z48" s="9"/>
      <c r="AA48" s="9"/>
      <c r="AB48" s="9"/>
    </row>
    <row r="49" spans="2:28" ht="50.1" customHeight="1" x14ac:dyDescent="0.2">
      <c r="B49" s="170"/>
      <c r="C49" s="164">
        <v>6</v>
      </c>
      <c r="D49" s="45" t="s">
        <v>58</v>
      </c>
      <c r="E49" s="42"/>
      <c r="F49" s="39"/>
      <c r="G49" s="35"/>
      <c r="H49" s="42" t="s">
        <v>31</v>
      </c>
      <c r="I49" s="39"/>
      <c r="J49" s="9"/>
      <c r="K49" s="9"/>
      <c r="L49" s="9"/>
      <c r="M49" s="9"/>
      <c r="N49" s="9"/>
      <c r="O49" s="9"/>
      <c r="P49" s="9"/>
      <c r="Q49" s="9"/>
      <c r="R49" s="9">
        <v>45</v>
      </c>
      <c r="S49" s="9">
        <v>3</v>
      </c>
      <c r="T49" s="21"/>
      <c r="U49" s="9"/>
      <c r="V49" s="9"/>
      <c r="W49" s="9"/>
      <c r="X49" s="9"/>
      <c r="Y49" s="9"/>
      <c r="Z49" s="9"/>
      <c r="AA49" s="9"/>
      <c r="AB49" s="9"/>
    </row>
    <row r="50" spans="2:28" ht="39" customHeight="1" x14ac:dyDescent="0.2">
      <c r="B50" s="170"/>
      <c r="C50" s="164">
        <v>7</v>
      </c>
      <c r="D50" s="45" t="s">
        <v>59</v>
      </c>
      <c r="E50" s="42" t="s">
        <v>31</v>
      </c>
      <c r="F50" s="39">
        <v>30</v>
      </c>
      <c r="G50" s="155">
        <v>2</v>
      </c>
      <c r="H50" s="44"/>
      <c r="I50" s="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39" customHeight="1" x14ac:dyDescent="0.2">
      <c r="B51" s="170"/>
      <c r="C51" s="164">
        <v>8</v>
      </c>
      <c r="D51" s="45" t="s">
        <v>60</v>
      </c>
      <c r="E51" s="42"/>
      <c r="F51" s="39"/>
      <c r="G51" s="35"/>
      <c r="H51" s="44"/>
      <c r="I51" s="3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9">
        <v>12</v>
      </c>
      <c r="V51" s="35">
        <v>1</v>
      </c>
      <c r="W51" s="21" t="s">
        <v>31</v>
      </c>
      <c r="X51" s="9"/>
      <c r="Y51" s="9"/>
      <c r="Z51" s="9"/>
      <c r="AA51" s="9"/>
      <c r="AB51" s="9"/>
    </row>
    <row r="52" spans="2:28" ht="24" customHeight="1" thickBot="1" x14ac:dyDescent="0.25">
      <c r="B52" s="170"/>
      <c r="C52" s="164">
        <v>9</v>
      </c>
      <c r="D52" s="46" t="s">
        <v>61</v>
      </c>
      <c r="E52" s="55"/>
      <c r="F52" s="39"/>
      <c r="G52" s="35"/>
      <c r="H52" s="183"/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30</v>
      </c>
      <c r="Y52" s="9"/>
      <c r="Z52" s="21" t="s">
        <v>29</v>
      </c>
      <c r="AA52" s="18"/>
      <c r="AB52" s="18"/>
    </row>
    <row r="53" spans="2:28" ht="16.5" thickBot="1" x14ac:dyDescent="0.3">
      <c r="B53" s="170"/>
      <c r="C53" s="198" t="s">
        <v>62</v>
      </c>
      <c r="D53" s="199"/>
      <c r="E53" s="24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7"/>
      <c r="AA53" s="129">
        <v>90</v>
      </c>
      <c r="AB53" s="130">
        <v>6</v>
      </c>
    </row>
    <row r="54" spans="2:28" ht="13.5" thickBot="1" x14ac:dyDescent="0.25">
      <c r="B54" s="170"/>
      <c r="C54" s="164"/>
      <c r="D54" s="20"/>
      <c r="E54" s="9"/>
      <c r="F54" s="11"/>
      <c r="G54" s="16"/>
      <c r="H54" s="9"/>
      <c r="I54" s="11"/>
      <c r="J54" s="2"/>
      <c r="K54" s="2"/>
      <c r="L54" s="2"/>
      <c r="M54" s="2"/>
      <c r="N54" s="2"/>
      <c r="O54" s="2"/>
      <c r="P54" s="2"/>
      <c r="Q54" s="2"/>
      <c r="R54" s="22"/>
      <c r="S54" s="22"/>
      <c r="T54" s="22"/>
      <c r="U54" s="2"/>
      <c r="V54" s="2"/>
      <c r="W54" s="2"/>
      <c r="X54" s="2"/>
      <c r="Y54" s="2"/>
      <c r="Z54" s="2"/>
      <c r="AA54" s="4"/>
      <c r="AB54" s="4"/>
    </row>
    <row r="55" spans="2:28" ht="16.5" thickBot="1" x14ac:dyDescent="0.3">
      <c r="D55" s="110" t="s">
        <v>42</v>
      </c>
      <c r="E55" s="24"/>
      <c r="F55" s="118"/>
      <c r="G55" s="119"/>
      <c r="H55" s="116"/>
      <c r="I55" s="119"/>
      <c r="J55" s="119"/>
      <c r="K55" s="119"/>
      <c r="L55" s="119"/>
      <c r="M55" s="119"/>
      <c r="N55" s="119"/>
      <c r="O55" s="119"/>
      <c r="P55" s="119"/>
      <c r="Q55" s="120"/>
      <c r="R55" s="120"/>
      <c r="S55" s="120"/>
      <c r="T55" s="120"/>
      <c r="U55" s="120"/>
      <c r="V55" s="120"/>
      <c r="W55" s="120"/>
      <c r="X55" s="120"/>
      <c r="Y55" s="120"/>
      <c r="Z55" s="3"/>
      <c r="AA55" s="131">
        <f>AA53+AA42+AA37</f>
        <v>430</v>
      </c>
      <c r="AB55" s="132">
        <f>AB53+AB42+AB37</f>
        <v>30</v>
      </c>
    </row>
    <row r="56" spans="2:28" ht="13.5" thickBot="1" x14ac:dyDescent="0.25">
      <c r="D56" s="13"/>
      <c r="E56" s="10"/>
    </row>
    <row r="57" spans="2:28" ht="16.5" thickBot="1" x14ac:dyDescent="0.3">
      <c r="D57" s="122" t="s">
        <v>63</v>
      </c>
      <c r="E57" s="123"/>
      <c r="F57" s="120"/>
      <c r="G57" s="120"/>
      <c r="H57" s="115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4"/>
      <c r="AA57" s="96">
        <f>AA26+AA55</f>
        <v>846</v>
      </c>
      <c r="AB57" s="97">
        <f>AB55+AB26</f>
        <v>60</v>
      </c>
    </row>
    <row r="58" spans="2:28" x14ac:dyDescent="0.2">
      <c r="D58" s="13"/>
      <c r="E58" s="10"/>
    </row>
    <row r="59" spans="2:28" x14ac:dyDescent="0.2">
      <c r="D59" s="13"/>
      <c r="E59" s="10"/>
    </row>
    <row r="60" spans="2:28" x14ac:dyDescent="0.2">
      <c r="D60" s="13"/>
      <c r="E60" s="10"/>
    </row>
    <row r="61" spans="2:28" ht="13.5" thickBot="1" x14ac:dyDescent="0.25">
      <c r="C61" s="205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7"/>
    </row>
    <row r="62" spans="2:28" ht="26.1" customHeight="1" thickBot="1" x14ac:dyDescent="0.25">
      <c r="C62" s="19"/>
      <c r="D62" s="84" t="s">
        <v>64</v>
      </c>
      <c r="E62" s="192" t="s">
        <v>7</v>
      </c>
      <c r="F62" s="201" t="s">
        <v>8</v>
      </c>
      <c r="G62" s="201"/>
      <c r="H62" s="192" t="s">
        <v>9</v>
      </c>
      <c r="I62" s="196" t="s">
        <v>10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7"/>
    </row>
    <row r="63" spans="2:28" ht="20.100000000000001" customHeight="1" thickBot="1" x14ac:dyDescent="0.25">
      <c r="C63" s="212" t="s">
        <v>11</v>
      </c>
      <c r="D63" s="214" t="s">
        <v>12</v>
      </c>
      <c r="E63" s="193"/>
      <c r="F63" s="219" t="s">
        <v>13</v>
      </c>
      <c r="G63" s="220"/>
      <c r="H63" s="193"/>
      <c r="I63" s="219" t="s">
        <v>14</v>
      </c>
      <c r="J63" s="203"/>
      <c r="K63" s="204"/>
      <c r="L63" s="202" t="s">
        <v>15</v>
      </c>
      <c r="M63" s="203"/>
      <c r="N63" s="204"/>
      <c r="O63" s="187" t="s">
        <v>16</v>
      </c>
      <c r="P63" s="188"/>
      <c r="Q63" s="189"/>
      <c r="R63" s="187" t="s">
        <v>17</v>
      </c>
      <c r="S63" s="188"/>
      <c r="T63" s="189"/>
      <c r="U63" s="187" t="s">
        <v>18</v>
      </c>
      <c r="V63" s="188"/>
      <c r="W63" s="189"/>
      <c r="X63" s="187" t="s">
        <v>19</v>
      </c>
      <c r="Y63" s="188"/>
      <c r="Z63" s="189"/>
      <c r="AA63" s="208" t="s">
        <v>20</v>
      </c>
      <c r="AB63" s="209"/>
    </row>
    <row r="64" spans="2:28" ht="49.5" thickBot="1" x14ac:dyDescent="0.25">
      <c r="C64" s="213"/>
      <c r="D64" s="215"/>
      <c r="E64" s="194"/>
      <c r="F64" s="8" t="s">
        <v>21</v>
      </c>
      <c r="G64" s="56" t="s">
        <v>22</v>
      </c>
      <c r="H64" s="194"/>
      <c r="I64" s="8" t="s">
        <v>21</v>
      </c>
      <c r="J64" s="6" t="s">
        <v>22</v>
      </c>
      <c r="K64" s="7" t="s">
        <v>23</v>
      </c>
      <c r="L64" s="5" t="s">
        <v>21</v>
      </c>
      <c r="M64" s="6" t="s">
        <v>22</v>
      </c>
      <c r="N64" s="7" t="s">
        <v>23</v>
      </c>
      <c r="O64" s="5" t="s">
        <v>21</v>
      </c>
      <c r="P64" s="6" t="s">
        <v>22</v>
      </c>
      <c r="Q64" s="7" t="s">
        <v>23</v>
      </c>
      <c r="R64" s="5" t="s">
        <v>21</v>
      </c>
      <c r="S64" s="6" t="s">
        <v>22</v>
      </c>
      <c r="T64" s="7" t="s">
        <v>23</v>
      </c>
      <c r="U64" s="5" t="s">
        <v>21</v>
      </c>
      <c r="V64" s="6" t="s">
        <v>22</v>
      </c>
      <c r="W64" s="7" t="s">
        <v>23</v>
      </c>
      <c r="X64" s="8" t="s">
        <v>21</v>
      </c>
      <c r="Y64" s="6" t="s">
        <v>22</v>
      </c>
      <c r="Z64" s="7" t="s">
        <v>23</v>
      </c>
      <c r="AA64" s="5" t="s">
        <v>24</v>
      </c>
      <c r="AB64" s="7" t="s">
        <v>25</v>
      </c>
    </row>
    <row r="65" spans="2:28" ht="24" customHeight="1" thickBot="1" x14ac:dyDescent="0.25">
      <c r="B65" s="170"/>
      <c r="C65" s="40"/>
      <c r="D65" s="71" t="s">
        <v>26</v>
      </c>
      <c r="E65" s="49"/>
      <c r="F65" s="38"/>
      <c r="G65" s="34"/>
      <c r="H65" s="41"/>
      <c r="I65" s="3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2:28" ht="51" customHeight="1" x14ac:dyDescent="0.2">
      <c r="B66" s="170"/>
      <c r="C66" s="164">
        <v>1</v>
      </c>
      <c r="D66" s="45" t="s">
        <v>65</v>
      </c>
      <c r="E66" s="69" t="s">
        <v>28</v>
      </c>
      <c r="F66" s="39">
        <v>48</v>
      </c>
      <c r="G66" s="35">
        <v>3</v>
      </c>
      <c r="H66" s="69" t="s">
        <v>31</v>
      </c>
      <c r="I66" s="39"/>
      <c r="J66" s="9"/>
      <c r="K66" s="9"/>
      <c r="L66" s="9"/>
      <c r="M66" s="9"/>
      <c r="N66" s="9"/>
      <c r="O66" s="2"/>
      <c r="P66" s="2"/>
      <c r="Q66" s="2"/>
      <c r="R66" s="2"/>
      <c r="S66" s="2"/>
      <c r="T66" s="2"/>
      <c r="U66" s="9"/>
      <c r="V66" s="9"/>
      <c r="W66" s="9"/>
      <c r="X66" s="9"/>
      <c r="Y66" s="9"/>
      <c r="Z66" s="9"/>
      <c r="AA66" s="9">
        <f t="shared" ref="AA66:AB69" si="1">SUM(F66)</f>
        <v>48</v>
      </c>
      <c r="AB66" s="9">
        <f t="shared" si="1"/>
        <v>3</v>
      </c>
    </row>
    <row r="67" spans="2:28" ht="51.95" customHeight="1" x14ac:dyDescent="0.2">
      <c r="B67" s="170"/>
      <c r="C67" s="164">
        <v>2</v>
      </c>
      <c r="D67" s="45" t="s">
        <v>66</v>
      </c>
      <c r="E67" s="42" t="s">
        <v>28</v>
      </c>
      <c r="F67" s="39">
        <v>34</v>
      </c>
      <c r="G67" s="35">
        <v>2</v>
      </c>
      <c r="H67" s="42" t="s">
        <v>31</v>
      </c>
      <c r="I67" s="39"/>
      <c r="J67" s="9"/>
      <c r="K67" s="9"/>
      <c r="L67" s="9"/>
      <c r="M67" s="9"/>
      <c r="N67" s="9"/>
      <c r="O67" s="2"/>
      <c r="P67" s="2"/>
      <c r="Q67" s="2"/>
      <c r="R67" s="2"/>
      <c r="S67" s="2"/>
      <c r="T67" s="2"/>
      <c r="U67" s="9"/>
      <c r="V67" s="9"/>
      <c r="W67" s="9"/>
      <c r="X67" s="9"/>
      <c r="Y67" s="9"/>
      <c r="Z67" s="9"/>
      <c r="AA67" s="9">
        <f t="shared" si="1"/>
        <v>34</v>
      </c>
      <c r="AB67" s="9">
        <f t="shared" si="1"/>
        <v>2</v>
      </c>
    </row>
    <row r="68" spans="2:28" ht="39.950000000000003" customHeight="1" x14ac:dyDescent="0.2">
      <c r="B68" s="170"/>
      <c r="C68" s="164">
        <v>3</v>
      </c>
      <c r="D68" s="45" t="s">
        <v>67</v>
      </c>
      <c r="E68" s="42" t="s">
        <v>28</v>
      </c>
      <c r="F68" s="39">
        <v>32</v>
      </c>
      <c r="G68" s="35">
        <v>2</v>
      </c>
      <c r="H68" s="42" t="s">
        <v>31</v>
      </c>
      <c r="I68" s="39"/>
      <c r="J68" s="9"/>
      <c r="K68" s="9"/>
      <c r="L68" s="9"/>
      <c r="M68" s="9"/>
      <c r="N68" s="9"/>
      <c r="O68" s="2"/>
      <c r="P68" s="2"/>
      <c r="Q68" s="2"/>
      <c r="R68" s="2"/>
      <c r="S68" s="2"/>
      <c r="T68" s="2"/>
      <c r="U68" s="9"/>
      <c r="V68" s="9"/>
      <c r="W68" s="9"/>
      <c r="X68" s="9"/>
      <c r="Y68" s="9"/>
      <c r="Z68" s="9"/>
      <c r="AA68" s="9">
        <f t="shared" si="1"/>
        <v>32</v>
      </c>
      <c r="AB68" s="154">
        <f t="shared" si="1"/>
        <v>2</v>
      </c>
    </row>
    <row r="69" spans="2:28" ht="50.1" customHeight="1" thickBot="1" x14ac:dyDescent="0.25">
      <c r="B69" s="170"/>
      <c r="C69" s="164">
        <v>4</v>
      </c>
      <c r="D69" s="68" t="s">
        <v>68</v>
      </c>
      <c r="E69" s="42" t="s">
        <v>69</v>
      </c>
      <c r="F69" s="39">
        <v>15</v>
      </c>
      <c r="G69" s="35">
        <v>1</v>
      </c>
      <c r="H69" s="44"/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8">
        <f t="shared" si="1"/>
        <v>15</v>
      </c>
      <c r="AB69" s="18">
        <f t="shared" si="1"/>
        <v>1</v>
      </c>
    </row>
    <row r="70" spans="2:28" ht="21" customHeight="1" thickBot="1" x14ac:dyDescent="0.3">
      <c r="B70" s="170"/>
      <c r="C70" s="199" t="s">
        <v>47</v>
      </c>
      <c r="D70" s="200"/>
      <c r="E70" s="116"/>
      <c r="F70" s="9">
        <f>SUM(F66:F69)</f>
        <v>129</v>
      </c>
      <c r="G70" s="9">
        <f>SUM(G66:G69)</f>
        <v>8</v>
      </c>
      <c r="H70" s="24"/>
      <c r="I70" s="9"/>
      <c r="J70" s="9"/>
      <c r="K70" s="23"/>
      <c r="L70" s="9"/>
      <c r="M70" s="9"/>
      <c r="N70" s="23"/>
      <c r="O70" s="9"/>
      <c r="P70" s="9"/>
      <c r="Q70" s="23"/>
      <c r="R70" s="9"/>
      <c r="S70" s="9"/>
      <c r="T70" s="23"/>
      <c r="U70" s="9"/>
      <c r="V70" s="9"/>
      <c r="W70" s="23"/>
      <c r="X70" s="9"/>
      <c r="Y70" s="9"/>
      <c r="Z70" s="36"/>
      <c r="AA70" s="86">
        <f>SUM(AA66:AA69)</f>
        <v>129</v>
      </c>
      <c r="AB70" s="86">
        <f>SUM(AB66:AB69)</f>
        <v>8</v>
      </c>
    </row>
    <row r="71" spans="2:28" ht="23.1" customHeight="1" x14ac:dyDescent="0.2">
      <c r="B71" s="170"/>
      <c r="C71" s="166"/>
      <c r="D71" s="83" t="s">
        <v>39</v>
      </c>
      <c r="E71" s="75"/>
      <c r="F71" s="76"/>
      <c r="G71" s="77"/>
      <c r="H71" s="78"/>
      <c r="I71" s="76"/>
      <c r="J71" s="79"/>
      <c r="K71" s="80"/>
      <c r="L71" s="79"/>
      <c r="M71" s="79"/>
      <c r="N71" s="79"/>
      <c r="O71" s="79"/>
      <c r="P71" s="79"/>
      <c r="Q71" s="81"/>
      <c r="R71" s="79"/>
      <c r="S71" s="79"/>
      <c r="T71" s="79"/>
      <c r="U71" s="79"/>
      <c r="V71" s="79"/>
      <c r="W71" s="79"/>
      <c r="X71" s="79"/>
      <c r="Y71" s="82"/>
      <c r="Z71" s="82"/>
      <c r="AA71" s="87"/>
      <c r="AB71" s="87"/>
    </row>
    <row r="72" spans="2:28" ht="40.5" customHeight="1" x14ac:dyDescent="0.2">
      <c r="B72" s="170"/>
      <c r="C72" s="167"/>
      <c r="D72" s="148" t="s">
        <v>70</v>
      </c>
      <c r="E72" s="52"/>
      <c r="F72" s="40"/>
      <c r="G72" s="36"/>
      <c r="H72" s="43"/>
      <c r="I72" s="40"/>
      <c r="J72" s="31"/>
      <c r="K72" s="3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29"/>
      <c r="Z72" s="29"/>
      <c r="AA72" s="31"/>
      <c r="AB72" s="70"/>
    </row>
    <row r="73" spans="2:28" ht="57.75" customHeight="1" x14ac:dyDescent="0.2">
      <c r="B73" s="170"/>
      <c r="C73" s="164">
        <v>1</v>
      </c>
      <c r="D73" s="45" t="s">
        <v>65</v>
      </c>
      <c r="E73" s="111"/>
      <c r="F73" s="39"/>
      <c r="G73" s="35"/>
      <c r="H73" s="42" t="s">
        <v>31</v>
      </c>
      <c r="I73" s="39"/>
      <c r="J73" s="9"/>
      <c r="K73" s="112"/>
      <c r="L73" s="9"/>
      <c r="M73" s="9"/>
      <c r="N73" s="9"/>
      <c r="O73" s="9"/>
      <c r="P73" s="9"/>
      <c r="Q73" s="9"/>
      <c r="R73" s="9">
        <v>26</v>
      </c>
      <c r="S73" s="9">
        <v>2</v>
      </c>
      <c r="T73" s="21" t="s">
        <v>29</v>
      </c>
      <c r="U73" s="9"/>
      <c r="V73" s="9"/>
      <c r="W73" s="9"/>
      <c r="X73" s="9"/>
      <c r="Y73" s="2"/>
      <c r="Z73" s="2"/>
      <c r="AA73" s="9">
        <f>SUM(R73)</f>
        <v>26</v>
      </c>
      <c r="AB73" s="21">
        <f>S73</f>
        <v>2</v>
      </c>
    </row>
    <row r="74" spans="2:28" ht="42" customHeight="1" x14ac:dyDescent="0.2">
      <c r="B74" s="170"/>
      <c r="C74" s="164">
        <v>2</v>
      </c>
      <c r="D74" s="45" t="s">
        <v>66</v>
      </c>
      <c r="E74" s="113"/>
      <c r="F74" s="39"/>
      <c r="G74" s="35"/>
      <c r="H74" s="42" t="s">
        <v>31</v>
      </c>
      <c r="I74" s="39"/>
      <c r="J74" s="9"/>
      <c r="K74" s="112"/>
      <c r="L74" s="9"/>
      <c r="M74" s="9"/>
      <c r="N74" s="9"/>
      <c r="O74" s="9">
        <v>30</v>
      </c>
      <c r="P74" s="9">
        <v>3</v>
      </c>
      <c r="Q74" s="21" t="s">
        <v>69</v>
      </c>
      <c r="R74" s="9">
        <v>60</v>
      </c>
      <c r="S74" s="9">
        <v>3</v>
      </c>
      <c r="T74" s="21" t="s">
        <v>69</v>
      </c>
      <c r="U74" s="9"/>
      <c r="V74" s="9"/>
      <c r="W74" s="9"/>
      <c r="X74" s="9"/>
      <c r="Y74" s="2"/>
      <c r="Z74" s="2"/>
      <c r="AA74" s="9">
        <f>SUM(O74+R74)</f>
        <v>90</v>
      </c>
      <c r="AB74" s="21">
        <f>P74+S74</f>
        <v>6</v>
      </c>
    </row>
    <row r="75" spans="2:28" ht="39" customHeight="1" x14ac:dyDescent="0.2">
      <c r="B75" s="170"/>
      <c r="C75" s="164">
        <v>3</v>
      </c>
      <c r="D75" s="45" t="s">
        <v>67</v>
      </c>
      <c r="E75" s="113"/>
      <c r="F75" s="39"/>
      <c r="G75" s="35"/>
      <c r="H75" s="42" t="s">
        <v>31</v>
      </c>
      <c r="I75" s="39"/>
      <c r="J75" s="9"/>
      <c r="K75" s="112"/>
      <c r="L75" s="9"/>
      <c r="M75" s="9"/>
      <c r="N75" s="9"/>
      <c r="O75" s="9"/>
      <c r="P75" s="9"/>
      <c r="Q75" s="9"/>
      <c r="R75" s="9">
        <v>17</v>
      </c>
      <c r="S75" s="9">
        <v>2</v>
      </c>
      <c r="T75" s="21" t="s">
        <v>69</v>
      </c>
      <c r="U75" s="9"/>
      <c r="V75" s="9"/>
      <c r="W75" s="9"/>
      <c r="X75" s="9"/>
      <c r="Y75" s="2"/>
      <c r="Z75" s="2"/>
      <c r="AA75" s="9">
        <f>R75</f>
        <v>17</v>
      </c>
      <c r="AB75" s="21">
        <f>S75</f>
        <v>2</v>
      </c>
    </row>
    <row r="76" spans="2:28" ht="35.25" customHeight="1" x14ac:dyDescent="0.2">
      <c r="B76" s="170"/>
      <c r="C76" s="164">
        <v>4</v>
      </c>
      <c r="D76" s="85" t="s">
        <v>71</v>
      </c>
      <c r="E76" s="44"/>
      <c r="F76" s="11"/>
      <c r="G76" s="16"/>
      <c r="H76" s="44"/>
      <c r="I76" s="39">
        <v>30</v>
      </c>
      <c r="J76" s="9">
        <v>4</v>
      </c>
      <c r="K76" s="21" t="s">
        <v>31</v>
      </c>
      <c r="L76" s="9"/>
      <c r="M76" s="9"/>
      <c r="N76" s="9"/>
      <c r="O76" s="2"/>
      <c r="P76" s="2"/>
      <c r="Q76" s="2"/>
      <c r="R76" s="9"/>
      <c r="S76" s="9"/>
      <c r="T76" s="9"/>
      <c r="U76" s="9"/>
      <c r="V76" s="9"/>
      <c r="W76" s="9"/>
      <c r="X76" s="9"/>
      <c r="Y76" s="9"/>
      <c r="Z76" s="9"/>
      <c r="AA76" s="9">
        <f>SUM(F76+O76+R76+I76)</f>
        <v>30</v>
      </c>
      <c r="AB76" s="9">
        <f>G76+P76+S76+J76</f>
        <v>4</v>
      </c>
    </row>
    <row r="77" spans="2:28" ht="20.100000000000001" customHeight="1" x14ac:dyDescent="0.2">
      <c r="B77" s="170"/>
      <c r="C77" s="164"/>
      <c r="D77" s="148" t="s">
        <v>72</v>
      </c>
      <c r="E77" s="182"/>
      <c r="F77" s="11"/>
      <c r="G77" s="16"/>
      <c r="H77" s="182"/>
      <c r="I77" s="39"/>
      <c r="J77" s="9"/>
      <c r="K77" s="21"/>
      <c r="L77" s="9"/>
      <c r="M77" s="9"/>
      <c r="N77" s="9"/>
      <c r="O77" s="2"/>
      <c r="P77" s="2"/>
      <c r="Q77" s="2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44.25" customHeight="1" x14ac:dyDescent="0.2">
      <c r="B78" s="170"/>
      <c r="C78" s="164">
        <v>1</v>
      </c>
      <c r="D78" s="47" t="s">
        <v>73</v>
      </c>
      <c r="E78" s="44"/>
      <c r="F78" s="39"/>
      <c r="G78" s="35"/>
      <c r="H78" s="44"/>
      <c r="I78" s="39"/>
      <c r="J78" s="9"/>
      <c r="K78" s="9"/>
      <c r="L78" s="9"/>
      <c r="M78" s="9"/>
      <c r="N78" s="9"/>
      <c r="O78" s="9"/>
      <c r="P78" s="9"/>
      <c r="Q78" s="9"/>
      <c r="R78" s="9">
        <v>30</v>
      </c>
      <c r="S78" s="9">
        <v>2</v>
      </c>
      <c r="T78" s="21" t="s">
        <v>31</v>
      </c>
      <c r="U78" s="9"/>
      <c r="V78" s="9"/>
      <c r="W78" s="9"/>
      <c r="X78" s="9"/>
      <c r="Y78" s="9"/>
      <c r="Z78" s="9"/>
      <c r="AA78" s="9">
        <f>SUM(F78+O78+R78+I78)</f>
        <v>30</v>
      </c>
      <c r="AB78" s="9">
        <f>G78+P78+S78+J78</f>
        <v>2</v>
      </c>
    </row>
    <row r="79" spans="2:28" ht="21.95" customHeight="1" thickBot="1" x14ac:dyDescent="0.25">
      <c r="B79" s="170"/>
      <c r="C79" s="173">
        <v>2</v>
      </c>
      <c r="D79" s="46" t="s">
        <v>74</v>
      </c>
      <c r="E79" s="44"/>
      <c r="F79" s="39"/>
      <c r="G79" s="35"/>
      <c r="H79" s="44"/>
      <c r="I79" s="39"/>
      <c r="J79" s="9"/>
      <c r="K79" s="9"/>
      <c r="L79" s="9"/>
      <c r="M79" s="9"/>
      <c r="N79" s="9"/>
      <c r="O79" s="9">
        <v>30</v>
      </c>
      <c r="P79" s="9">
        <v>2</v>
      </c>
      <c r="Q79" s="21" t="s">
        <v>31</v>
      </c>
      <c r="R79" s="9"/>
      <c r="S79" s="9"/>
      <c r="T79" s="9"/>
      <c r="U79" s="9"/>
      <c r="V79" s="9"/>
      <c r="W79" s="9"/>
      <c r="X79" s="9"/>
      <c r="Y79" s="9"/>
      <c r="Z79" s="9"/>
      <c r="AA79" s="18">
        <f>SUM(F79+O79+R79+I79)</f>
        <v>30</v>
      </c>
      <c r="AB79" s="18">
        <f>G79+P79+S79+J79</f>
        <v>2</v>
      </c>
    </row>
    <row r="80" spans="2:28" ht="21" customHeight="1" thickBot="1" x14ac:dyDescent="0.3">
      <c r="B80" s="170"/>
      <c r="C80" s="198" t="s">
        <v>51</v>
      </c>
      <c r="D80" s="199"/>
      <c r="E80" s="116"/>
      <c r="F80" s="115"/>
      <c r="G80" s="115"/>
      <c r="H80" s="116"/>
      <c r="I80" s="115">
        <v>30</v>
      </c>
      <c r="J80" s="115">
        <v>4</v>
      </c>
      <c r="K80" s="115"/>
      <c r="L80" s="115"/>
      <c r="M80" s="115"/>
      <c r="N80" s="115"/>
      <c r="O80" s="115">
        <v>60</v>
      </c>
      <c r="P80" s="115">
        <v>6</v>
      </c>
      <c r="Q80" s="115"/>
      <c r="R80" s="144">
        <f>SUM(R73:R78)</f>
        <v>133</v>
      </c>
      <c r="S80" s="144">
        <f>SUM(S73:S78)</f>
        <v>9</v>
      </c>
      <c r="T80" s="115"/>
      <c r="U80" s="115"/>
      <c r="V80" s="115"/>
      <c r="W80" s="115"/>
      <c r="X80" s="115"/>
      <c r="Y80" s="115"/>
      <c r="Z80" s="121"/>
      <c r="AA80" s="114">
        <f>SUM(AA73:AA79)</f>
        <v>223</v>
      </c>
      <c r="AB80" s="114">
        <f>SUM(AB73:AB79)</f>
        <v>18</v>
      </c>
    </row>
    <row r="81" spans="2:28" ht="21.95" customHeight="1" x14ac:dyDescent="0.2">
      <c r="B81" s="170"/>
      <c r="C81" s="167"/>
      <c r="D81" s="73" t="s">
        <v>75</v>
      </c>
      <c r="E81" s="49"/>
      <c r="F81" s="40"/>
      <c r="G81" s="36"/>
      <c r="H81" s="43"/>
      <c r="I81" s="4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27"/>
      <c r="AB81" s="27"/>
    </row>
    <row r="82" spans="2:28" ht="36.950000000000003" customHeight="1" x14ac:dyDescent="0.2">
      <c r="B82" s="170"/>
      <c r="C82" s="173">
        <v>1</v>
      </c>
      <c r="D82" s="85" t="s">
        <v>76</v>
      </c>
      <c r="E82" s="42" t="s">
        <v>31</v>
      </c>
      <c r="F82" s="39">
        <v>15</v>
      </c>
      <c r="G82" s="35">
        <v>2</v>
      </c>
      <c r="H82" s="25"/>
      <c r="I82" s="39"/>
      <c r="J82" s="9"/>
      <c r="K82" s="9"/>
      <c r="L82" s="9"/>
      <c r="M82" s="9"/>
      <c r="N82" s="9"/>
      <c r="O82" s="9"/>
      <c r="P82" s="9"/>
      <c r="Q82" s="2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ht="35.1" customHeight="1" x14ac:dyDescent="0.2">
      <c r="B83" s="170"/>
      <c r="C83" s="173">
        <v>2</v>
      </c>
      <c r="D83" s="85" t="s">
        <v>77</v>
      </c>
      <c r="E83" s="42" t="s">
        <v>31</v>
      </c>
      <c r="F83" s="39">
        <v>15</v>
      </c>
      <c r="G83" s="35">
        <v>2</v>
      </c>
      <c r="H83" s="25"/>
      <c r="I83" s="39"/>
      <c r="J83" s="9"/>
      <c r="K83" s="9"/>
      <c r="L83" s="9"/>
      <c r="M83" s="9"/>
      <c r="N83" s="9"/>
      <c r="O83" s="9"/>
      <c r="P83" s="9"/>
      <c r="Q83" s="2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2:28" ht="45" x14ac:dyDescent="0.2">
      <c r="B84" s="170"/>
      <c r="C84" s="173">
        <v>3</v>
      </c>
      <c r="D84" s="181" t="s">
        <v>78</v>
      </c>
      <c r="E84" s="59" t="s">
        <v>31</v>
      </c>
      <c r="F84" s="39">
        <v>16</v>
      </c>
      <c r="G84" s="35">
        <v>2</v>
      </c>
      <c r="H84" s="25"/>
      <c r="I84" s="3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8"/>
      <c r="AB84" s="9"/>
    </row>
    <row r="85" spans="2:28" ht="15.75" thickBot="1" x14ac:dyDescent="0.25">
      <c r="B85" s="170"/>
      <c r="C85" s="164">
        <v>4</v>
      </c>
      <c r="D85" s="46" t="s">
        <v>61</v>
      </c>
      <c r="E85" s="21"/>
      <c r="F85" s="9"/>
      <c r="G85" s="9"/>
      <c r="H85" s="9"/>
      <c r="I85" s="3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30</v>
      </c>
      <c r="Y85" s="9"/>
      <c r="Z85" s="21" t="s">
        <v>29</v>
      </c>
      <c r="AA85" s="9"/>
      <c r="AB85" s="9"/>
    </row>
    <row r="86" spans="2:28" ht="16.5" thickBot="1" x14ac:dyDescent="0.3">
      <c r="B86" s="170"/>
      <c r="C86" s="198" t="s">
        <v>62</v>
      </c>
      <c r="D86" s="199"/>
      <c r="E86" s="23"/>
      <c r="F86" s="115">
        <v>30</v>
      </c>
      <c r="G86" s="115">
        <v>4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28"/>
      <c r="AA86" s="86">
        <v>60</v>
      </c>
      <c r="AB86" s="86">
        <v>4</v>
      </c>
    </row>
    <row r="87" spans="2:28" ht="13.5" thickBot="1" x14ac:dyDescent="0.25">
      <c r="C87" s="102"/>
      <c r="E87" s="137"/>
      <c r="AA87" s="135"/>
      <c r="AB87" s="135"/>
    </row>
    <row r="88" spans="2:28" ht="16.5" thickBot="1" x14ac:dyDescent="0.3">
      <c r="D88" s="122" t="s">
        <v>42</v>
      </c>
      <c r="E88" s="115"/>
      <c r="F88" s="141">
        <f>F86+F70</f>
        <v>159</v>
      </c>
      <c r="G88" s="141">
        <f>G86+G70</f>
        <v>12</v>
      </c>
      <c r="H88" s="115"/>
      <c r="I88" s="141">
        <v>30</v>
      </c>
      <c r="J88" s="141">
        <v>4</v>
      </c>
      <c r="K88" s="141"/>
      <c r="L88" s="141"/>
      <c r="M88" s="141"/>
      <c r="N88" s="141"/>
      <c r="O88" s="141">
        <v>60</v>
      </c>
      <c r="P88" s="141">
        <v>6</v>
      </c>
      <c r="Q88" s="141"/>
      <c r="R88" s="141">
        <v>134</v>
      </c>
      <c r="S88" s="141">
        <v>9</v>
      </c>
      <c r="T88" s="141"/>
      <c r="U88" s="141"/>
      <c r="V88" s="141"/>
      <c r="W88" s="141"/>
      <c r="X88" s="141">
        <v>30</v>
      </c>
      <c r="Y88" s="141"/>
      <c r="Z88" s="142"/>
      <c r="AA88" s="133">
        <f>AA86+AA80+AA70</f>
        <v>412</v>
      </c>
      <c r="AB88" s="134">
        <f>AB86+AB80+AB70</f>
        <v>30</v>
      </c>
    </row>
    <row r="89" spans="2:28" x14ac:dyDescent="0.2">
      <c r="D89" s="13"/>
      <c r="E89" s="10"/>
    </row>
    <row r="90" spans="2:28" x14ac:dyDescent="0.2">
      <c r="D90" s="13"/>
      <c r="E90" s="10"/>
    </row>
    <row r="91" spans="2:28" ht="23.1" customHeight="1" thickBot="1" x14ac:dyDescent="0.25">
      <c r="D91" s="13"/>
      <c r="E91" s="10"/>
    </row>
    <row r="92" spans="2:28" ht="24" customHeight="1" thickBot="1" x14ac:dyDescent="0.25">
      <c r="C92" s="19"/>
      <c r="D92" s="84" t="s">
        <v>79</v>
      </c>
      <c r="E92" s="192" t="s">
        <v>7</v>
      </c>
      <c r="F92" s="201" t="s">
        <v>8</v>
      </c>
      <c r="G92" s="201"/>
      <c r="H92" s="192" t="s">
        <v>9</v>
      </c>
      <c r="I92" s="196" t="s">
        <v>10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7"/>
    </row>
    <row r="93" spans="2:28" ht="18.95" customHeight="1" thickBot="1" x14ac:dyDescent="0.25">
      <c r="C93" s="212" t="s">
        <v>11</v>
      </c>
      <c r="D93" s="214" t="s">
        <v>12</v>
      </c>
      <c r="E93" s="193"/>
      <c r="F93" s="219" t="s">
        <v>13</v>
      </c>
      <c r="G93" s="220"/>
      <c r="H93" s="193"/>
      <c r="I93" s="219" t="s">
        <v>14</v>
      </c>
      <c r="J93" s="203"/>
      <c r="K93" s="204"/>
      <c r="L93" s="202" t="s">
        <v>15</v>
      </c>
      <c r="M93" s="203"/>
      <c r="N93" s="204"/>
      <c r="O93" s="187" t="s">
        <v>16</v>
      </c>
      <c r="P93" s="188"/>
      <c r="Q93" s="189"/>
      <c r="R93" s="187" t="s">
        <v>17</v>
      </c>
      <c r="S93" s="188"/>
      <c r="T93" s="189"/>
      <c r="U93" s="187" t="s">
        <v>18</v>
      </c>
      <c r="V93" s="188"/>
      <c r="W93" s="189"/>
      <c r="X93" s="187" t="s">
        <v>19</v>
      </c>
      <c r="Y93" s="188"/>
      <c r="Z93" s="189"/>
      <c r="AA93" s="208" t="s">
        <v>20</v>
      </c>
      <c r="AB93" s="209"/>
    </row>
    <row r="94" spans="2:28" ht="45.95" customHeight="1" thickBot="1" x14ac:dyDescent="0.25">
      <c r="C94" s="213"/>
      <c r="D94" s="215"/>
      <c r="E94" s="194"/>
      <c r="F94" s="8" t="s">
        <v>21</v>
      </c>
      <c r="G94" s="56" t="s">
        <v>22</v>
      </c>
      <c r="H94" s="194"/>
      <c r="I94" s="8" t="s">
        <v>21</v>
      </c>
      <c r="J94" s="6" t="s">
        <v>22</v>
      </c>
      <c r="K94" s="7" t="s">
        <v>23</v>
      </c>
      <c r="L94" s="5" t="s">
        <v>21</v>
      </c>
      <c r="M94" s="6" t="s">
        <v>22</v>
      </c>
      <c r="N94" s="7" t="s">
        <v>23</v>
      </c>
      <c r="O94" s="5" t="s">
        <v>21</v>
      </c>
      <c r="P94" s="6" t="s">
        <v>22</v>
      </c>
      <c r="Q94" s="7" t="s">
        <v>23</v>
      </c>
      <c r="R94" s="5" t="s">
        <v>21</v>
      </c>
      <c r="S94" s="6" t="s">
        <v>22</v>
      </c>
      <c r="T94" s="7" t="s">
        <v>23</v>
      </c>
      <c r="U94" s="5" t="s">
        <v>21</v>
      </c>
      <c r="V94" s="6" t="s">
        <v>22</v>
      </c>
      <c r="W94" s="7" t="s">
        <v>23</v>
      </c>
      <c r="X94" s="8" t="s">
        <v>21</v>
      </c>
      <c r="Y94" s="6" t="s">
        <v>22</v>
      </c>
      <c r="Z94" s="7" t="s">
        <v>23</v>
      </c>
      <c r="AA94" s="5" t="s">
        <v>24</v>
      </c>
      <c r="AB94" s="7" t="s">
        <v>25</v>
      </c>
    </row>
    <row r="95" spans="2:28" ht="30.95" customHeight="1" x14ac:dyDescent="0.2">
      <c r="B95" s="170"/>
      <c r="C95" s="40"/>
      <c r="D95" s="71" t="s">
        <v>26</v>
      </c>
      <c r="E95" s="49"/>
      <c r="F95" s="38"/>
      <c r="G95" s="34"/>
      <c r="H95" s="41"/>
      <c r="I95" s="38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2:28" ht="42.95" customHeight="1" x14ac:dyDescent="0.2">
      <c r="B96" s="170"/>
      <c r="C96" s="164">
        <v>1</v>
      </c>
      <c r="D96" s="66" t="s">
        <v>80</v>
      </c>
      <c r="E96" s="42" t="s">
        <v>28</v>
      </c>
      <c r="F96" s="39">
        <v>46</v>
      </c>
      <c r="G96" s="35">
        <v>3</v>
      </c>
      <c r="H96" s="42" t="s">
        <v>31</v>
      </c>
      <c r="I96" s="39"/>
      <c r="J96" s="9"/>
      <c r="K96" s="9"/>
      <c r="L96" s="9"/>
      <c r="M96" s="9"/>
      <c r="N96" s="9"/>
      <c r="O96" s="9">
        <v>12</v>
      </c>
      <c r="P96" s="9">
        <v>1</v>
      </c>
      <c r="Q96" s="21" t="s">
        <v>29</v>
      </c>
      <c r="R96" s="9"/>
      <c r="S96" s="9"/>
      <c r="T96" s="9"/>
      <c r="U96" s="9"/>
      <c r="V96" s="9"/>
      <c r="W96" s="9"/>
      <c r="X96" s="9"/>
      <c r="Y96" s="9"/>
      <c r="Z96" s="9"/>
      <c r="AA96" s="9">
        <f>F96+O96</f>
        <v>58</v>
      </c>
      <c r="AB96" s="9">
        <f>G96+P96</f>
        <v>4</v>
      </c>
    </row>
    <row r="97" spans="2:28" ht="45" x14ac:dyDescent="0.2">
      <c r="B97" s="170"/>
      <c r="C97" s="164">
        <v>2</v>
      </c>
      <c r="D97" s="45" t="s">
        <v>81</v>
      </c>
      <c r="E97" s="42" t="s">
        <v>28</v>
      </c>
      <c r="F97" s="39">
        <v>67</v>
      </c>
      <c r="G97" s="162">
        <v>4</v>
      </c>
      <c r="H97" s="42" t="s">
        <v>31</v>
      </c>
      <c r="I97" s="39"/>
      <c r="J97" s="9"/>
      <c r="K97" s="9"/>
      <c r="L97" s="9"/>
      <c r="M97" s="9"/>
      <c r="N97" s="9"/>
      <c r="O97" s="9">
        <v>45</v>
      </c>
      <c r="P97" s="161">
        <v>3</v>
      </c>
      <c r="Q97" s="21" t="s">
        <v>29</v>
      </c>
      <c r="R97" s="9">
        <v>56</v>
      </c>
      <c r="S97" s="9">
        <v>3</v>
      </c>
      <c r="T97" s="21" t="s">
        <v>29</v>
      </c>
      <c r="U97" s="9"/>
      <c r="V97" s="9"/>
      <c r="W97" s="9"/>
      <c r="X97" s="9"/>
      <c r="Y97" s="9"/>
      <c r="Z97" s="9"/>
      <c r="AA97" s="9">
        <f>F97+O97+R97</f>
        <v>168</v>
      </c>
      <c r="AB97" s="9">
        <f>G97+P97+S97</f>
        <v>10</v>
      </c>
    </row>
    <row r="98" spans="2:28" ht="57" customHeight="1" x14ac:dyDescent="0.2">
      <c r="B98" s="170"/>
      <c r="C98" s="164">
        <v>3</v>
      </c>
      <c r="D98" s="45" t="s">
        <v>82</v>
      </c>
      <c r="E98" s="42" t="s">
        <v>28</v>
      </c>
      <c r="F98" s="39">
        <v>30</v>
      </c>
      <c r="G98" s="35">
        <v>2</v>
      </c>
      <c r="H98" s="42"/>
      <c r="I98" s="39"/>
      <c r="J98" s="9"/>
      <c r="K98" s="9"/>
      <c r="L98" s="9"/>
      <c r="M98" s="9"/>
      <c r="N98" s="9"/>
      <c r="O98" s="9"/>
      <c r="P98" s="9"/>
      <c r="Q98" s="9"/>
      <c r="R98" s="9">
        <v>45</v>
      </c>
      <c r="S98" s="9">
        <v>3</v>
      </c>
      <c r="T98" s="21" t="s">
        <v>31</v>
      </c>
      <c r="U98" s="9"/>
      <c r="V98" s="9"/>
      <c r="W98" s="9"/>
      <c r="X98" s="9"/>
      <c r="Y98" s="9"/>
      <c r="Z98" s="9"/>
      <c r="AA98" s="9">
        <f>F98+R98</f>
        <v>75</v>
      </c>
      <c r="AB98" s="9">
        <f>S98+G98</f>
        <v>5</v>
      </c>
    </row>
    <row r="99" spans="2:28" ht="27" customHeight="1" thickBot="1" x14ac:dyDescent="0.25">
      <c r="B99" s="170"/>
      <c r="C99" s="164">
        <v>4</v>
      </c>
      <c r="D99" s="46" t="s">
        <v>83</v>
      </c>
      <c r="E99" s="44"/>
      <c r="F99" s="39"/>
      <c r="G99" s="35"/>
      <c r="H99" s="44"/>
      <c r="I99" s="39"/>
      <c r="J99" s="9"/>
      <c r="K99" s="9"/>
      <c r="L99" s="9"/>
      <c r="M99" s="9"/>
      <c r="N99" s="9"/>
      <c r="O99" s="9">
        <v>30</v>
      </c>
      <c r="P99" s="9">
        <v>2</v>
      </c>
      <c r="Q99" s="21" t="s">
        <v>31</v>
      </c>
      <c r="R99" s="9"/>
      <c r="S99" s="9"/>
      <c r="T99" s="9"/>
      <c r="U99" s="9"/>
      <c r="V99" s="9"/>
      <c r="W99" s="9"/>
      <c r="X99" s="9"/>
      <c r="Y99" s="9"/>
      <c r="Z99" s="9"/>
      <c r="AA99" s="18">
        <v>30</v>
      </c>
      <c r="AB99" s="18">
        <v>2</v>
      </c>
    </row>
    <row r="100" spans="2:28" ht="24" customHeight="1" thickBot="1" x14ac:dyDescent="0.3">
      <c r="B100" s="170"/>
      <c r="C100" s="198" t="s">
        <v>47</v>
      </c>
      <c r="D100" s="199"/>
      <c r="E100" s="24"/>
      <c r="F100" s="9">
        <f>SUM(F96:F98)</f>
        <v>143</v>
      </c>
      <c r="G100" s="9">
        <f>SUM(G96:G98)</f>
        <v>9</v>
      </c>
      <c r="H100" s="24"/>
      <c r="I100" s="9"/>
      <c r="J100" s="9"/>
      <c r="K100" s="23"/>
      <c r="L100" s="9"/>
      <c r="M100" s="9"/>
      <c r="N100" s="23"/>
      <c r="O100" s="9">
        <f>SUM(O96:O99)</f>
        <v>87</v>
      </c>
      <c r="P100" s="9">
        <f>SUM(P96:P99)</f>
        <v>6</v>
      </c>
      <c r="Q100" s="23"/>
      <c r="R100" s="9">
        <f>SUM(R95:R98)</f>
        <v>101</v>
      </c>
      <c r="S100" s="9">
        <f>SUM(S97:S98)</f>
        <v>6</v>
      </c>
      <c r="T100" s="23"/>
      <c r="U100" s="9"/>
      <c r="V100" s="9"/>
      <c r="W100" s="23"/>
      <c r="X100" s="9"/>
      <c r="Y100" s="9"/>
      <c r="Z100" s="36"/>
      <c r="AA100" s="86">
        <f>SUM(AA96:AA99)</f>
        <v>331</v>
      </c>
      <c r="AB100" s="86">
        <f>SUM(AB96:AB99)</f>
        <v>21</v>
      </c>
    </row>
    <row r="101" spans="2:28" ht="20.100000000000001" customHeight="1" x14ac:dyDescent="0.2">
      <c r="B101" s="170"/>
      <c r="C101" s="166"/>
      <c r="D101" s="83" t="s">
        <v>39</v>
      </c>
      <c r="E101" s="75"/>
      <c r="F101" s="76"/>
      <c r="G101" s="77"/>
      <c r="H101" s="78"/>
      <c r="I101" s="76"/>
      <c r="J101" s="79"/>
      <c r="K101" s="80"/>
      <c r="L101" s="79"/>
      <c r="M101" s="79"/>
      <c r="N101" s="79"/>
      <c r="O101" s="79"/>
      <c r="P101" s="79"/>
      <c r="Q101" s="81"/>
      <c r="R101" s="79"/>
      <c r="S101" s="79"/>
      <c r="T101" s="79"/>
      <c r="U101" s="79"/>
      <c r="V101" s="79"/>
      <c r="W101" s="79"/>
      <c r="X101" s="79"/>
      <c r="Y101" s="82"/>
      <c r="Z101" s="82"/>
      <c r="AA101" s="79"/>
      <c r="AB101" s="79"/>
    </row>
    <row r="102" spans="2:28" ht="15.75" x14ac:dyDescent="0.2">
      <c r="B102" s="170"/>
      <c r="C102" s="167"/>
      <c r="D102" s="72" t="s">
        <v>48</v>
      </c>
      <c r="E102" s="52"/>
      <c r="F102" s="40"/>
      <c r="G102" s="36"/>
      <c r="H102" s="43"/>
      <c r="I102" s="40"/>
      <c r="J102" s="31"/>
      <c r="K102" s="33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29"/>
      <c r="Z102" s="29"/>
      <c r="AA102" s="31"/>
      <c r="AB102" s="31"/>
    </row>
    <row r="103" spans="2:28" ht="15" x14ac:dyDescent="0.2">
      <c r="B103" s="170"/>
      <c r="C103" s="164">
        <v>1</v>
      </c>
      <c r="D103" s="65" t="s">
        <v>84</v>
      </c>
      <c r="E103" s="44"/>
      <c r="F103" s="39"/>
      <c r="G103" s="35"/>
      <c r="H103" s="44"/>
      <c r="I103" s="39"/>
      <c r="J103" s="9"/>
      <c r="K103" s="9"/>
      <c r="L103" s="9"/>
      <c r="M103" s="9"/>
      <c r="N103" s="9"/>
      <c r="O103" s="9"/>
      <c r="P103" s="9"/>
      <c r="Q103" s="9"/>
      <c r="R103" s="9">
        <v>30</v>
      </c>
      <c r="S103" s="9">
        <v>2</v>
      </c>
      <c r="T103" s="21" t="s">
        <v>31</v>
      </c>
      <c r="U103" s="9"/>
      <c r="V103" s="9"/>
      <c r="W103" s="9"/>
      <c r="X103" s="9"/>
      <c r="Y103" s="9"/>
      <c r="Z103" s="9"/>
      <c r="AA103" s="9"/>
      <c r="AB103" s="9"/>
    </row>
    <row r="104" spans="2:28" ht="21" customHeight="1" thickBot="1" x14ac:dyDescent="0.25">
      <c r="C104" s="174"/>
    </row>
    <row r="105" spans="2:28" ht="16.5" thickBot="1" x14ac:dyDescent="0.3">
      <c r="B105" s="170"/>
      <c r="C105" s="198" t="s">
        <v>51</v>
      </c>
      <c r="D105" s="199"/>
      <c r="E105" s="24"/>
      <c r="F105" s="9"/>
      <c r="G105" s="9"/>
      <c r="H105" s="24"/>
      <c r="I105" s="9"/>
      <c r="J105" s="9"/>
      <c r="K105" s="23"/>
      <c r="L105" s="9"/>
      <c r="M105" s="9"/>
      <c r="N105" s="23"/>
      <c r="O105" s="9"/>
      <c r="P105" s="9"/>
      <c r="Q105" s="23"/>
      <c r="R105" s="9">
        <f>SUM(R103:R104)</f>
        <v>30</v>
      </c>
      <c r="S105" s="9">
        <f>SUM(S103:S104)</f>
        <v>2</v>
      </c>
      <c r="T105" s="23"/>
      <c r="U105" s="9"/>
      <c r="V105" s="9"/>
      <c r="W105" s="23"/>
      <c r="X105" s="9"/>
      <c r="Y105" s="9"/>
      <c r="Z105" s="36"/>
      <c r="AA105" s="86">
        <f>R105</f>
        <v>30</v>
      </c>
      <c r="AB105" s="86">
        <f>S105</f>
        <v>2</v>
      </c>
    </row>
    <row r="106" spans="2:28" ht="15.75" x14ac:dyDescent="0.2">
      <c r="B106" s="170"/>
      <c r="C106" s="167"/>
      <c r="D106" s="73" t="s">
        <v>85</v>
      </c>
      <c r="E106" s="49"/>
      <c r="F106" s="40"/>
      <c r="G106" s="36"/>
      <c r="H106" s="43"/>
      <c r="I106" s="4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27"/>
      <c r="AB106" s="27"/>
    </row>
    <row r="107" spans="2:28" ht="45" x14ac:dyDescent="0.2">
      <c r="B107" s="170"/>
      <c r="C107" s="164">
        <v>1</v>
      </c>
      <c r="D107" s="47" t="s">
        <v>86</v>
      </c>
      <c r="E107" s="42" t="s">
        <v>31</v>
      </c>
      <c r="F107" s="39">
        <v>8</v>
      </c>
      <c r="G107" s="35">
        <v>1</v>
      </c>
      <c r="H107" s="44"/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2:28" ht="30" x14ac:dyDescent="0.2">
      <c r="B108" s="170"/>
      <c r="C108" s="173">
        <v>2</v>
      </c>
      <c r="D108" s="45" t="s">
        <v>87</v>
      </c>
      <c r="E108" s="42" t="s">
        <v>31</v>
      </c>
      <c r="F108" s="39">
        <v>30</v>
      </c>
      <c r="G108" s="35">
        <v>2</v>
      </c>
      <c r="H108" s="44"/>
      <c r="I108" s="3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2:28" ht="45" x14ac:dyDescent="0.2">
      <c r="B109" s="170"/>
      <c r="C109" s="173">
        <v>3</v>
      </c>
      <c r="D109" s="47" t="s">
        <v>88</v>
      </c>
      <c r="E109" s="44"/>
      <c r="F109" s="39"/>
      <c r="G109" s="35"/>
      <c r="H109" s="44"/>
      <c r="I109" s="39"/>
      <c r="J109" s="9"/>
      <c r="K109" s="9"/>
      <c r="L109" s="9"/>
      <c r="M109" s="9"/>
      <c r="N109" s="9"/>
      <c r="O109" s="9">
        <v>12</v>
      </c>
      <c r="P109" s="9">
        <v>1</v>
      </c>
      <c r="Q109" s="21" t="s">
        <v>31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2:28" ht="45" x14ac:dyDescent="0.2">
      <c r="B110" s="170"/>
      <c r="C110" s="173">
        <v>4</v>
      </c>
      <c r="D110" s="160" t="s">
        <v>89</v>
      </c>
      <c r="E110" s="44"/>
      <c r="F110" s="39"/>
      <c r="G110" s="35"/>
      <c r="H110" s="44"/>
      <c r="I110" s="39"/>
      <c r="J110" s="9"/>
      <c r="K110" s="9"/>
      <c r="L110" s="9"/>
      <c r="M110" s="9"/>
      <c r="N110" s="9"/>
      <c r="O110" s="2"/>
      <c r="P110" s="2"/>
      <c r="Q110" s="21"/>
      <c r="R110" s="9"/>
      <c r="S110" s="9"/>
      <c r="T110" s="9"/>
      <c r="U110" s="9">
        <v>45</v>
      </c>
      <c r="V110" s="9">
        <v>2</v>
      </c>
      <c r="W110" s="21" t="s">
        <v>31</v>
      </c>
      <c r="X110" s="9"/>
      <c r="Y110" s="9"/>
      <c r="Z110" s="9"/>
      <c r="AA110" s="9"/>
      <c r="AB110" s="9"/>
    </row>
    <row r="111" spans="2:28" ht="24" customHeight="1" thickBot="1" x14ac:dyDescent="0.25">
      <c r="B111" s="170"/>
      <c r="C111" s="173">
        <v>5</v>
      </c>
      <c r="D111" s="65" t="s">
        <v>90</v>
      </c>
      <c r="E111" s="44"/>
      <c r="F111" s="39"/>
      <c r="G111" s="35"/>
      <c r="H111" s="44"/>
      <c r="I111" s="3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>
        <v>120</v>
      </c>
      <c r="Y111" s="9">
        <v>4</v>
      </c>
      <c r="Z111" s="21" t="s">
        <v>29</v>
      </c>
      <c r="AA111" s="9"/>
      <c r="AB111" s="9"/>
    </row>
    <row r="112" spans="2:28" ht="16.5" thickBot="1" x14ac:dyDescent="0.3">
      <c r="B112" s="170"/>
      <c r="C112" s="198" t="s">
        <v>62</v>
      </c>
      <c r="D112" s="199"/>
      <c r="E112" s="115"/>
      <c r="F112" s="143"/>
      <c r="G112" s="144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28"/>
      <c r="AA112" s="86">
        <v>160</v>
      </c>
      <c r="AB112" s="86">
        <v>7</v>
      </c>
    </row>
    <row r="113" spans="2:30" ht="16.5" thickBot="1" x14ac:dyDescent="0.3">
      <c r="C113" s="125"/>
      <c r="D113" s="126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9"/>
      <c r="R113" s="9"/>
      <c r="S113" s="9"/>
      <c r="T113" s="9"/>
      <c r="U113" s="9"/>
      <c r="V113" s="9"/>
      <c r="W113" s="9"/>
      <c r="X113" s="9"/>
      <c r="Y113" s="35"/>
      <c r="Z113" s="15"/>
      <c r="AA113" s="15"/>
      <c r="AB113" s="15"/>
    </row>
    <row r="114" spans="2:30" ht="16.5" thickBot="1" x14ac:dyDescent="0.3">
      <c r="D114" s="110" t="s">
        <v>42</v>
      </c>
      <c r="E114" s="116"/>
      <c r="F114" s="145"/>
      <c r="G114" s="145"/>
      <c r="H114" s="116"/>
      <c r="I114" s="116"/>
      <c r="J114" s="116"/>
      <c r="K114" s="116"/>
      <c r="L114" s="116"/>
      <c r="M114" s="116"/>
      <c r="N114" s="116"/>
      <c r="O114" s="116"/>
      <c r="P114" s="116"/>
      <c r="Q114" s="115"/>
      <c r="R114" s="115"/>
      <c r="S114" s="115"/>
      <c r="T114" s="115"/>
      <c r="U114" s="115"/>
      <c r="V114" s="115"/>
      <c r="W114" s="115"/>
      <c r="X114" s="115"/>
      <c r="Y114" s="115"/>
      <c r="Z114" s="128"/>
      <c r="AA114" s="94">
        <f>AA112+AA105+AA100</f>
        <v>521</v>
      </c>
      <c r="AB114" s="95">
        <f>AB112+AB100+AB105</f>
        <v>30</v>
      </c>
    </row>
    <row r="115" spans="2:30" ht="13.5" thickBot="1" x14ac:dyDescent="0.25">
      <c r="D115" s="13"/>
      <c r="E115" s="10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2:30" ht="16.5" thickBot="1" x14ac:dyDescent="0.3">
      <c r="D116" s="122" t="s">
        <v>91</v>
      </c>
      <c r="E116" s="115"/>
      <c r="F116" s="120"/>
      <c r="G116" s="120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21"/>
      <c r="AA116" s="96">
        <f>AA114+AA88</f>
        <v>933</v>
      </c>
      <c r="AB116" s="97">
        <f>AB114+AB88</f>
        <v>60</v>
      </c>
      <c r="AD116">
        <f>F116+I116+O116+R116+X116</f>
        <v>0</v>
      </c>
    </row>
    <row r="117" spans="2:30" x14ac:dyDescent="0.2">
      <c r="D117" s="13"/>
      <c r="E117" s="10"/>
    </row>
    <row r="118" spans="2:30" x14ac:dyDescent="0.2">
      <c r="D118" s="13"/>
      <c r="E118" s="10"/>
    </row>
    <row r="119" spans="2:30" ht="18.95" customHeight="1" thickBot="1" x14ac:dyDescent="0.25">
      <c r="D119" s="13"/>
      <c r="E119" s="10"/>
    </row>
    <row r="120" spans="2:30" ht="16.5" thickBot="1" x14ac:dyDescent="0.25">
      <c r="C120" s="19"/>
      <c r="D120" s="84" t="s">
        <v>92</v>
      </c>
      <c r="E120" s="192" t="s">
        <v>7</v>
      </c>
      <c r="F120" s="201" t="s">
        <v>8</v>
      </c>
      <c r="G120" s="201"/>
      <c r="H120" s="192" t="s">
        <v>9</v>
      </c>
      <c r="I120" s="196" t="s">
        <v>10</v>
      </c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7"/>
    </row>
    <row r="121" spans="2:30" ht="20.100000000000001" customHeight="1" thickBot="1" x14ac:dyDescent="0.25">
      <c r="C121" s="212" t="s">
        <v>11</v>
      </c>
      <c r="D121" s="214" t="s">
        <v>12</v>
      </c>
      <c r="E121" s="193"/>
      <c r="F121" s="219" t="s">
        <v>13</v>
      </c>
      <c r="G121" s="220"/>
      <c r="H121" s="193"/>
      <c r="I121" s="219" t="s">
        <v>14</v>
      </c>
      <c r="J121" s="203"/>
      <c r="K121" s="204"/>
      <c r="L121" s="202" t="s">
        <v>15</v>
      </c>
      <c r="M121" s="203"/>
      <c r="N121" s="204"/>
      <c r="O121" s="187" t="s">
        <v>16</v>
      </c>
      <c r="P121" s="188"/>
      <c r="Q121" s="189"/>
      <c r="R121" s="187" t="s">
        <v>17</v>
      </c>
      <c r="S121" s="188"/>
      <c r="T121" s="189"/>
      <c r="U121" s="187" t="s">
        <v>18</v>
      </c>
      <c r="V121" s="188"/>
      <c r="W121" s="189"/>
      <c r="X121" s="187" t="s">
        <v>19</v>
      </c>
      <c r="Y121" s="188"/>
      <c r="Z121" s="189"/>
      <c r="AA121" s="208" t="s">
        <v>20</v>
      </c>
      <c r="AB121" s="209"/>
    </row>
    <row r="122" spans="2:30" ht="47.1" customHeight="1" thickBot="1" x14ac:dyDescent="0.25">
      <c r="B122" s="17"/>
      <c r="C122" s="213"/>
      <c r="D122" s="215"/>
      <c r="E122" s="194"/>
      <c r="F122" s="8" t="s">
        <v>21</v>
      </c>
      <c r="G122" s="56" t="s">
        <v>22</v>
      </c>
      <c r="H122" s="194"/>
      <c r="I122" s="8" t="s">
        <v>21</v>
      </c>
      <c r="J122" s="6" t="s">
        <v>22</v>
      </c>
      <c r="K122" s="7" t="s">
        <v>23</v>
      </c>
      <c r="L122" s="5" t="s">
        <v>21</v>
      </c>
      <c r="M122" s="6" t="s">
        <v>22</v>
      </c>
      <c r="N122" s="7" t="s">
        <v>23</v>
      </c>
      <c r="O122" s="5" t="s">
        <v>21</v>
      </c>
      <c r="P122" s="6" t="s">
        <v>22</v>
      </c>
      <c r="Q122" s="7" t="s">
        <v>23</v>
      </c>
      <c r="R122" s="5" t="s">
        <v>21</v>
      </c>
      <c r="S122" s="6" t="s">
        <v>22</v>
      </c>
      <c r="T122" s="7" t="s">
        <v>23</v>
      </c>
      <c r="U122" s="5" t="s">
        <v>21</v>
      </c>
      <c r="V122" s="6" t="s">
        <v>22</v>
      </c>
      <c r="W122" s="7" t="s">
        <v>23</v>
      </c>
      <c r="X122" s="8" t="s">
        <v>21</v>
      </c>
      <c r="Y122" s="6" t="s">
        <v>22</v>
      </c>
      <c r="Z122" s="7" t="s">
        <v>23</v>
      </c>
      <c r="AA122" s="5" t="s">
        <v>24</v>
      </c>
      <c r="AB122" s="7" t="s">
        <v>25</v>
      </c>
    </row>
    <row r="123" spans="2:30" ht="39.950000000000003" customHeight="1" x14ac:dyDescent="0.2">
      <c r="B123" s="169"/>
      <c r="C123" s="40"/>
      <c r="D123" s="71" t="s">
        <v>26</v>
      </c>
      <c r="E123" s="104"/>
      <c r="F123" s="38"/>
      <c r="G123" s="34"/>
      <c r="H123" s="41"/>
      <c r="I123" s="3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2:30" ht="50.1" customHeight="1" x14ac:dyDescent="0.2">
      <c r="B124" s="169"/>
      <c r="C124" s="175">
        <v>1</v>
      </c>
      <c r="D124" s="67" t="s">
        <v>93</v>
      </c>
      <c r="E124" s="60" t="s">
        <v>28</v>
      </c>
      <c r="F124" s="39">
        <v>51</v>
      </c>
      <c r="G124" s="35">
        <v>4</v>
      </c>
      <c r="H124" s="42" t="s">
        <v>31</v>
      </c>
      <c r="I124" s="39">
        <v>4</v>
      </c>
      <c r="K124" s="21" t="s">
        <v>29</v>
      </c>
      <c r="L124" s="9">
        <v>2</v>
      </c>
      <c r="N124" s="21" t="s">
        <v>29</v>
      </c>
      <c r="O124" s="9"/>
      <c r="P124" s="9"/>
      <c r="Q124" s="9"/>
      <c r="R124" s="9">
        <v>30</v>
      </c>
      <c r="S124" s="9">
        <v>2</v>
      </c>
      <c r="T124" s="21" t="s">
        <v>29</v>
      </c>
      <c r="U124" s="9"/>
      <c r="V124" s="9"/>
      <c r="W124" s="9"/>
      <c r="X124" s="9"/>
      <c r="Y124" s="9"/>
      <c r="Z124" s="9"/>
      <c r="AA124" s="9">
        <f>R124+L124+I124+F124</f>
        <v>87</v>
      </c>
      <c r="AB124" s="9">
        <f>S124+G124</f>
        <v>6</v>
      </c>
    </row>
    <row r="125" spans="2:30" ht="57" customHeight="1" x14ac:dyDescent="0.2">
      <c r="B125" s="169"/>
      <c r="C125" s="175">
        <v>2</v>
      </c>
      <c r="D125" s="74" t="s">
        <v>94</v>
      </c>
      <c r="E125" s="64" t="s">
        <v>28</v>
      </c>
      <c r="F125" s="39">
        <v>36</v>
      </c>
      <c r="G125" s="35">
        <v>2</v>
      </c>
      <c r="H125" s="42" t="s">
        <v>31</v>
      </c>
      <c r="I125" s="39"/>
      <c r="J125" s="9"/>
      <c r="K125" s="9"/>
      <c r="L125" s="9"/>
      <c r="M125" s="9"/>
      <c r="N125" s="9"/>
      <c r="O125" s="9"/>
      <c r="P125" s="9"/>
      <c r="Q125" s="9"/>
      <c r="R125" s="9">
        <v>45</v>
      </c>
      <c r="S125" s="9">
        <v>3</v>
      </c>
      <c r="T125" s="21" t="s">
        <v>29</v>
      </c>
      <c r="U125" s="9"/>
      <c r="V125" s="9"/>
      <c r="W125" s="9"/>
      <c r="X125" s="9"/>
      <c r="Y125" s="9"/>
      <c r="Z125" s="9"/>
      <c r="AA125" s="9">
        <f>R125+F125</f>
        <v>81</v>
      </c>
      <c r="AB125" s="9">
        <f>S125+G125</f>
        <v>5</v>
      </c>
    </row>
    <row r="126" spans="2:30" ht="51.95" customHeight="1" x14ac:dyDescent="0.2">
      <c r="B126" s="169"/>
      <c r="C126" s="175">
        <v>3</v>
      </c>
      <c r="D126" s="74" t="s">
        <v>95</v>
      </c>
      <c r="E126" s="64" t="s">
        <v>28</v>
      </c>
      <c r="F126" s="39">
        <v>48</v>
      </c>
      <c r="G126" s="35">
        <v>4</v>
      </c>
      <c r="H126" s="42" t="s">
        <v>31</v>
      </c>
      <c r="I126" s="39"/>
      <c r="J126" s="9"/>
      <c r="K126" s="9"/>
      <c r="L126" s="9"/>
      <c r="M126" s="9"/>
      <c r="N126" s="9"/>
      <c r="O126" s="9"/>
      <c r="P126" s="9"/>
      <c r="Q126" s="9"/>
      <c r="R126" s="9">
        <v>20</v>
      </c>
      <c r="S126" s="9">
        <v>2</v>
      </c>
      <c r="T126" s="21" t="s">
        <v>29</v>
      </c>
      <c r="U126" s="9"/>
      <c r="V126" s="9"/>
      <c r="W126" s="9"/>
      <c r="X126" s="9"/>
      <c r="Y126" s="9"/>
      <c r="Z126" s="9"/>
      <c r="AA126" s="9">
        <f>R126+F126</f>
        <v>68</v>
      </c>
      <c r="AB126" s="9">
        <f>S126+G126</f>
        <v>6</v>
      </c>
    </row>
    <row r="127" spans="2:30" ht="42" customHeight="1" x14ac:dyDescent="0.2">
      <c r="B127" s="17"/>
      <c r="C127" s="176">
        <v>4</v>
      </c>
      <c r="D127" s="185" t="s">
        <v>96</v>
      </c>
      <c r="E127" s="61" t="s">
        <v>28</v>
      </c>
      <c r="F127" s="39">
        <v>20</v>
      </c>
      <c r="G127" s="35">
        <v>1</v>
      </c>
      <c r="H127" s="42"/>
      <c r="I127" s="3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1"/>
      <c r="U127" s="9"/>
      <c r="V127" s="9"/>
      <c r="W127" s="9"/>
      <c r="X127" s="9"/>
      <c r="Y127" s="9"/>
      <c r="Z127" s="9"/>
      <c r="AA127" s="9">
        <f t="shared" ref="AA127:AB130" si="2">F127</f>
        <v>20</v>
      </c>
      <c r="AB127" s="9">
        <f t="shared" si="2"/>
        <v>1</v>
      </c>
    </row>
    <row r="128" spans="2:30" ht="60" customHeight="1" x14ac:dyDescent="0.2">
      <c r="B128" s="17"/>
      <c r="C128" s="176">
        <v>5</v>
      </c>
      <c r="D128" s="68" t="s">
        <v>97</v>
      </c>
      <c r="E128" s="64" t="s">
        <v>31</v>
      </c>
      <c r="F128" s="39">
        <v>15</v>
      </c>
      <c r="G128" s="35">
        <v>1</v>
      </c>
      <c r="H128" s="42"/>
      <c r="I128" s="3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1"/>
      <c r="U128" s="9"/>
      <c r="V128" s="9"/>
      <c r="W128" s="9"/>
      <c r="X128" s="9"/>
      <c r="Y128" s="9"/>
      <c r="Z128" s="9"/>
      <c r="AA128" s="9">
        <f t="shared" si="2"/>
        <v>15</v>
      </c>
      <c r="AB128" s="9">
        <f t="shared" si="2"/>
        <v>1</v>
      </c>
    </row>
    <row r="129" spans="2:28" ht="47.1" customHeight="1" x14ac:dyDescent="0.2">
      <c r="B129" s="17"/>
      <c r="C129" s="176">
        <v>6</v>
      </c>
      <c r="D129" s="185" t="s">
        <v>98</v>
      </c>
      <c r="E129" s="61" t="s">
        <v>31</v>
      </c>
      <c r="F129" s="39">
        <v>20</v>
      </c>
      <c r="G129" s="35">
        <v>1</v>
      </c>
      <c r="H129" s="42"/>
      <c r="I129" s="3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1"/>
      <c r="U129" s="9"/>
      <c r="V129" s="9"/>
      <c r="W129" s="9"/>
      <c r="X129" s="9"/>
      <c r="Y129" s="9"/>
      <c r="Z129" s="9"/>
      <c r="AA129" s="9">
        <f t="shared" si="2"/>
        <v>20</v>
      </c>
      <c r="AB129" s="9">
        <f t="shared" si="2"/>
        <v>1</v>
      </c>
    </row>
    <row r="130" spans="2:28" ht="47.1" customHeight="1" x14ac:dyDescent="0.2">
      <c r="B130" s="17"/>
      <c r="C130" s="176">
        <v>7</v>
      </c>
      <c r="D130" s="185" t="s">
        <v>99</v>
      </c>
      <c r="E130" s="109" t="s">
        <v>31</v>
      </c>
      <c r="F130" s="107">
        <v>15</v>
      </c>
      <c r="G130" s="108">
        <v>1</v>
      </c>
      <c r="H130" s="44"/>
      <c r="I130" s="3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>
        <f t="shared" si="2"/>
        <v>15</v>
      </c>
      <c r="AB130" s="9">
        <f t="shared" si="2"/>
        <v>1</v>
      </c>
    </row>
    <row r="131" spans="2:28" ht="23.1" customHeight="1" x14ac:dyDescent="0.2">
      <c r="B131" s="17"/>
      <c r="C131" s="176">
        <v>8</v>
      </c>
      <c r="D131" s="45" t="s">
        <v>100</v>
      </c>
      <c r="E131" s="62"/>
      <c r="F131" s="39"/>
      <c r="G131" s="35"/>
      <c r="H131" s="42"/>
      <c r="I131" s="39"/>
      <c r="J131" s="9"/>
      <c r="K131" s="9"/>
      <c r="L131" s="9"/>
      <c r="M131" s="9"/>
      <c r="N131" s="9"/>
      <c r="O131" s="9">
        <v>20</v>
      </c>
      <c r="P131" s="9">
        <v>2</v>
      </c>
      <c r="Q131" s="21" t="s">
        <v>31</v>
      </c>
      <c r="R131" s="9"/>
      <c r="S131" s="9"/>
      <c r="T131" s="9"/>
      <c r="U131" s="9"/>
      <c r="V131" s="9"/>
      <c r="W131" s="9"/>
      <c r="X131" s="9"/>
      <c r="Y131" s="9"/>
      <c r="Z131" s="9"/>
      <c r="AA131" s="9">
        <f>O131</f>
        <v>20</v>
      </c>
      <c r="AB131" s="9">
        <f>P131</f>
        <v>2</v>
      </c>
    </row>
    <row r="132" spans="2:28" ht="23.1" customHeight="1" x14ac:dyDescent="0.2">
      <c r="B132" s="17"/>
      <c r="C132" s="176">
        <v>9</v>
      </c>
      <c r="D132" s="184" t="s">
        <v>101</v>
      </c>
      <c r="E132" s="62"/>
      <c r="F132" s="39"/>
      <c r="G132" s="35"/>
      <c r="H132" s="44"/>
      <c r="I132" s="39"/>
      <c r="J132" s="9"/>
      <c r="K132" s="9"/>
      <c r="L132" s="9"/>
      <c r="M132" s="9"/>
      <c r="N132" s="9"/>
      <c r="O132" s="9">
        <v>10</v>
      </c>
      <c r="P132" s="9">
        <v>1</v>
      </c>
      <c r="Q132" s="21" t="s">
        <v>37</v>
      </c>
      <c r="R132" s="9"/>
      <c r="S132" s="9"/>
      <c r="T132" s="9"/>
      <c r="U132" s="9"/>
      <c r="V132" s="9"/>
      <c r="W132" s="9"/>
      <c r="X132" s="9"/>
      <c r="Y132" s="9"/>
      <c r="Z132" s="9"/>
      <c r="AA132" s="9">
        <f>O132</f>
        <v>10</v>
      </c>
      <c r="AB132" s="9">
        <f>P132</f>
        <v>1</v>
      </c>
    </row>
    <row r="133" spans="2:28" ht="23.1" customHeight="1" thickBot="1" x14ac:dyDescent="0.25">
      <c r="B133" s="169"/>
      <c r="C133" s="217" t="s">
        <v>47</v>
      </c>
      <c r="D133" s="218"/>
      <c r="E133" s="58"/>
      <c r="F133" s="39">
        <f>SUM(F124:F132)</f>
        <v>205</v>
      </c>
      <c r="G133" s="9">
        <f>SUM(G124:G132)</f>
        <v>14</v>
      </c>
      <c r="H133" s="24"/>
      <c r="I133" s="9">
        <f>SUM(I124:I132)</f>
        <v>4</v>
      </c>
      <c r="J133" s="9"/>
      <c r="K133" s="23"/>
      <c r="L133" s="9">
        <f>SUM(L124:L132)</f>
        <v>2</v>
      </c>
      <c r="M133" s="9"/>
      <c r="N133" s="23"/>
      <c r="O133" s="9">
        <f>SUM(O131:O132)</f>
        <v>30</v>
      </c>
      <c r="P133" s="9">
        <f>SUM(P131:P132)</f>
        <v>3</v>
      </c>
      <c r="Q133" s="23"/>
      <c r="R133" s="9">
        <f>SUM(R124:R132)</f>
        <v>95</v>
      </c>
      <c r="S133" s="9">
        <f>SUM(S124:S132)</f>
        <v>7</v>
      </c>
      <c r="T133" s="23"/>
      <c r="U133" s="9"/>
      <c r="V133" s="9"/>
      <c r="W133" s="23"/>
      <c r="X133" s="9"/>
      <c r="Y133" s="9"/>
      <c r="Z133" s="36"/>
      <c r="AA133" s="86">
        <f>F133+I133+L133+O133+R133</f>
        <v>336</v>
      </c>
      <c r="AB133" s="86">
        <f>G133+P133+S133</f>
        <v>24</v>
      </c>
    </row>
    <row r="134" spans="2:28" ht="23.1" customHeight="1" x14ac:dyDescent="0.2">
      <c r="B134" s="169"/>
      <c r="C134" s="166"/>
      <c r="D134" s="83" t="s">
        <v>39</v>
      </c>
      <c r="E134" s="75"/>
      <c r="F134" s="76"/>
      <c r="G134" s="77"/>
      <c r="H134" s="78"/>
      <c r="I134" s="76"/>
      <c r="J134" s="79"/>
      <c r="K134" s="80"/>
      <c r="L134" s="79"/>
      <c r="M134" s="79"/>
      <c r="N134" s="79"/>
      <c r="O134" s="79"/>
      <c r="P134" s="79"/>
      <c r="Q134" s="81"/>
      <c r="R134" s="79"/>
      <c r="S134" s="79"/>
      <c r="T134" s="79"/>
      <c r="U134" s="79"/>
      <c r="V134" s="79"/>
      <c r="W134" s="79"/>
      <c r="X134" s="79"/>
      <c r="Y134" s="82"/>
      <c r="Z134" s="82"/>
      <c r="AA134" s="79"/>
      <c r="AB134" s="79"/>
    </row>
    <row r="135" spans="2:28" ht="27" customHeight="1" x14ac:dyDescent="0.2">
      <c r="B135" s="169"/>
      <c r="C135" s="167"/>
      <c r="D135" s="72" t="s">
        <v>48</v>
      </c>
      <c r="E135" s="52"/>
      <c r="F135" s="40"/>
      <c r="G135" s="36"/>
      <c r="H135" s="43"/>
      <c r="I135" s="40"/>
      <c r="J135" s="31"/>
      <c r="K135" s="33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29"/>
      <c r="Z135" s="29"/>
      <c r="AA135" s="91"/>
      <c r="AB135" s="92"/>
    </row>
    <row r="136" spans="2:28" ht="54" customHeight="1" thickBot="1" x14ac:dyDescent="0.25">
      <c r="B136" s="169"/>
      <c r="C136" s="175">
        <v>1</v>
      </c>
      <c r="D136" s="67" t="s">
        <v>102</v>
      </c>
      <c r="E136" s="62"/>
      <c r="F136" s="39"/>
      <c r="G136" s="35"/>
      <c r="H136" s="44"/>
      <c r="I136" s="39"/>
      <c r="J136" s="9"/>
      <c r="K136" s="9"/>
      <c r="L136" s="9"/>
      <c r="M136" s="9"/>
      <c r="N136" s="9"/>
      <c r="O136" s="9"/>
      <c r="P136" s="9"/>
      <c r="Q136" s="21"/>
      <c r="R136" s="9"/>
      <c r="S136" s="9"/>
      <c r="T136" s="9"/>
      <c r="U136" s="9"/>
      <c r="V136" s="9"/>
      <c r="W136" s="9"/>
      <c r="X136" s="9">
        <v>15</v>
      </c>
      <c r="Y136" s="9">
        <v>2</v>
      </c>
      <c r="Z136" s="93" t="s">
        <v>29</v>
      </c>
      <c r="AA136" s="18">
        <v>15</v>
      </c>
      <c r="AB136" s="18">
        <v>2</v>
      </c>
    </row>
    <row r="137" spans="2:28" ht="17.100000000000001" customHeight="1" thickBot="1" x14ac:dyDescent="0.3">
      <c r="B137" s="169"/>
      <c r="C137" s="198" t="s">
        <v>51</v>
      </c>
      <c r="D137" s="211"/>
      <c r="E137" s="105"/>
      <c r="F137" s="101"/>
      <c r="G137" s="88"/>
      <c r="H137" s="89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90"/>
      <c r="AA137" s="86">
        <f>SUM(AA134:AA136)</f>
        <v>15</v>
      </c>
      <c r="AB137" s="86">
        <f>SUM(AB134:AB136)</f>
        <v>2</v>
      </c>
    </row>
    <row r="138" spans="2:28" ht="27.95" customHeight="1" x14ac:dyDescent="0.2">
      <c r="B138" s="169"/>
      <c r="C138" s="167"/>
      <c r="D138" s="73" t="s">
        <v>75</v>
      </c>
      <c r="E138" s="49"/>
      <c r="F138" s="40"/>
      <c r="G138" s="36"/>
      <c r="H138" s="43"/>
      <c r="I138" s="4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27"/>
      <c r="AB138" s="27"/>
    </row>
    <row r="139" spans="2:28" ht="63.95" customHeight="1" x14ac:dyDescent="0.2">
      <c r="B139" s="169"/>
      <c r="C139" s="175">
        <v>1</v>
      </c>
      <c r="D139" s="68" t="s">
        <v>103</v>
      </c>
      <c r="E139" s="61" t="s">
        <v>31</v>
      </c>
      <c r="F139" s="39">
        <v>15</v>
      </c>
      <c r="G139" s="35">
        <v>1</v>
      </c>
      <c r="H139" s="44"/>
      <c r="I139" s="3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2:28" ht="44.1" customHeight="1" x14ac:dyDescent="0.2">
      <c r="B140" s="17"/>
      <c r="C140" s="176">
        <v>2</v>
      </c>
      <c r="D140" s="67" t="s">
        <v>104</v>
      </c>
      <c r="E140" s="60" t="s">
        <v>31</v>
      </c>
      <c r="F140" s="39">
        <v>15</v>
      </c>
      <c r="G140" s="35">
        <v>1</v>
      </c>
      <c r="H140" s="44"/>
      <c r="I140" s="3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2:28" ht="71.25" customHeight="1" x14ac:dyDescent="0.2">
      <c r="B141" s="170"/>
      <c r="C141" s="175">
        <v>3</v>
      </c>
      <c r="D141" s="68" t="s">
        <v>105</v>
      </c>
      <c r="E141" s="61" t="s">
        <v>31</v>
      </c>
      <c r="F141" s="39">
        <v>15</v>
      </c>
      <c r="G141" s="35">
        <v>1</v>
      </c>
      <c r="H141" s="44"/>
      <c r="I141" s="3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2:28" ht="56.25" customHeight="1" x14ac:dyDescent="0.2">
      <c r="C142" s="176">
        <v>4</v>
      </c>
      <c r="D142" s="68" t="s">
        <v>106</v>
      </c>
      <c r="E142" s="64" t="s">
        <v>31</v>
      </c>
      <c r="F142" s="39">
        <v>20</v>
      </c>
      <c r="G142" s="35">
        <v>2</v>
      </c>
      <c r="H142" s="44"/>
      <c r="I142" s="3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2:28" ht="60.75" thickBot="1" x14ac:dyDescent="0.25">
      <c r="C143" s="176">
        <v>5</v>
      </c>
      <c r="D143" s="68" t="s">
        <v>107</v>
      </c>
      <c r="E143" s="106" t="s">
        <v>31</v>
      </c>
      <c r="F143" s="39">
        <v>30</v>
      </c>
      <c r="G143" s="35">
        <v>2</v>
      </c>
      <c r="H143" s="44"/>
      <c r="I143" s="3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2:28" ht="16.5" thickBot="1" x14ac:dyDescent="0.3">
      <c r="C144" s="210" t="s">
        <v>62</v>
      </c>
      <c r="D144" s="199"/>
      <c r="E144" s="116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28"/>
      <c r="AA144" s="86">
        <v>60</v>
      </c>
      <c r="AB144" s="86">
        <v>4</v>
      </c>
    </row>
    <row r="145" spans="2:29" ht="13.5" thickBot="1" x14ac:dyDescent="0.25">
      <c r="C145" s="102"/>
      <c r="E145" s="103"/>
      <c r="F145" s="15"/>
      <c r="G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2:29" ht="16.5" thickBot="1" x14ac:dyDescent="0.3">
      <c r="D146" s="122" t="s">
        <v>42</v>
      </c>
      <c r="E146" s="115"/>
      <c r="F146" s="115"/>
      <c r="G146" s="120"/>
      <c r="H146" s="115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39"/>
      <c r="AA146" s="96">
        <f>+AA144+AA137+AA133</f>
        <v>411</v>
      </c>
      <c r="AB146" s="97">
        <f>AB144+AB137+AB133</f>
        <v>30</v>
      </c>
      <c r="AC146">
        <f>F146+I133+L133+O146+R146+AA137</f>
        <v>21</v>
      </c>
    </row>
    <row r="147" spans="2:29" ht="23.1" customHeight="1" x14ac:dyDescent="0.2">
      <c r="D147" s="13"/>
      <c r="E147" s="10"/>
    </row>
    <row r="148" spans="2:29" ht="24.95" customHeight="1" thickBot="1" x14ac:dyDescent="0.25">
      <c r="D148" s="13"/>
      <c r="E148" s="10"/>
    </row>
    <row r="149" spans="2:29" ht="24" customHeight="1" thickBot="1" x14ac:dyDescent="0.25">
      <c r="B149" s="17"/>
      <c r="C149" s="19"/>
      <c r="D149" s="84" t="s">
        <v>108</v>
      </c>
      <c r="E149" s="192" t="s">
        <v>7</v>
      </c>
      <c r="F149" s="201" t="s">
        <v>8</v>
      </c>
      <c r="G149" s="201"/>
      <c r="H149" s="192" t="s">
        <v>9</v>
      </c>
      <c r="I149" s="196" t="s">
        <v>10</v>
      </c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7"/>
    </row>
    <row r="150" spans="2:29" ht="27.95" customHeight="1" thickBot="1" x14ac:dyDescent="0.25">
      <c r="B150" s="17"/>
      <c r="C150" s="212" t="s">
        <v>11</v>
      </c>
      <c r="D150" s="214" t="s">
        <v>12</v>
      </c>
      <c r="E150" s="193"/>
      <c r="F150" s="219" t="s">
        <v>13</v>
      </c>
      <c r="G150" s="220"/>
      <c r="H150" s="193"/>
      <c r="I150" s="219" t="s">
        <v>14</v>
      </c>
      <c r="J150" s="203"/>
      <c r="K150" s="204"/>
      <c r="L150" s="202" t="s">
        <v>15</v>
      </c>
      <c r="M150" s="203"/>
      <c r="N150" s="204"/>
      <c r="O150" s="187" t="s">
        <v>16</v>
      </c>
      <c r="P150" s="188"/>
      <c r="Q150" s="189"/>
      <c r="R150" s="187" t="s">
        <v>17</v>
      </c>
      <c r="S150" s="188"/>
      <c r="T150" s="189"/>
      <c r="U150" s="187" t="s">
        <v>18</v>
      </c>
      <c r="V150" s="188"/>
      <c r="W150" s="189"/>
      <c r="X150" s="187" t="s">
        <v>19</v>
      </c>
      <c r="Y150" s="188"/>
      <c r="Z150" s="189"/>
      <c r="AA150" s="208" t="s">
        <v>20</v>
      </c>
      <c r="AB150" s="209"/>
    </row>
    <row r="151" spans="2:29" ht="54" customHeight="1" thickBot="1" x14ac:dyDescent="0.25">
      <c r="B151" s="17"/>
      <c r="C151" s="213"/>
      <c r="D151" s="215"/>
      <c r="E151" s="194"/>
      <c r="F151" s="8" t="s">
        <v>21</v>
      </c>
      <c r="G151" s="56" t="s">
        <v>22</v>
      </c>
      <c r="H151" s="194"/>
      <c r="I151" s="8" t="s">
        <v>21</v>
      </c>
      <c r="J151" s="6" t="s">
        <v>22</v>
      </c>
      <c r="K151" s="7" t="s">
        <v>23</v>
      </c>
      <c r="L151" s="5" t="s">
        <v>21</v>
      </c>
      <c r="M151" s="6" t="s">
        <v>22</v>
      </c>
      <c r="N151" s="7" t="s">
        <v>23</v>
      </c>
      <c r="O151" s="5" t="s">
        <v>21</v>
      </c>
      <c r="P151" s="6" t="s">
        <v>22</v>
      </c>
      <c r="Q151" s="7" t="s">
        <v>23</v>
      </c>
      <c r="R151" s="5" t="s">
        <v>21</v>
      </c>
      <c r="S151" s="6" t="s">
        <v>22</v>
      </c>
      <c r="T151" s="7" t="s">
        <v>23</v>
      </c>
      <c r="U151" s="5" t="s">
        <v>21</v>
      </c>
      <c r="V151" s="6" t="s">
        <v>22</v>
      </c>
      <c r="W151" s="7" t="s">
        <v>23</v>
      </c>
      <c r="X151" s="8" t="s">
        <v>21</v>
      </c>
      <c r="Y151" s="6" t="s">
        <v>22</v>
      </c>
      <c r="Z151" s="7" t="s">
        <v>23</v>
      </c>
      <c r="AA151" s="5" t="s">
        <v>24</v>
      </c>
      <c r="AB151" s="7" t="s">
        <v>25</v>
      </c>
    </row>
    <row r="152" spans="2:29" ht="29.1" customHeight="1" x14ac:dyDescent="0.2">
      <c r="B152" s="17"/>
      <c r="C152" s="177"/>
      <c r="D152" s="71" t="s">
        <v>26</v>
      </c>
      <c r="E152" s="49"/>
      <c r="F152" s="38"/>
      <c r="G152" s="34"/>
      <c r="H152" s="41"/>
      <c r="I152" s="38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2:29" ht="53.25" customHeight="1" x14ac:dyDescent="0.2">
      <c r="B153" s="17"/>
      <c r="C153" s="176">
        <v>1</v>
      </c>
      <c r="D153" s="67" t="s">
        <v>109</v>
      </c>
      <c r="E153" s="60" t="s">
        <v>28</v>
      </c>
      <c r="F153" s="39">
        <v>70</v>
      </c>
      <c r="G153" s="35">
        <v>5</v>
      </c>
      <c r="H153" s="63" t="s">
        <v>31</v>
      </c>
      <c r="I153" s="39">
        <v>14</v>
      </c>
      <c r="J153" s="161">
        <v>2</v>
      </c>
      <c r="K153" s="21" t="s">
        <v>29</v>
      </c>
      <c r="L153" s="9"/>
      <c r="M153" s="9"/>
      <c r="N153" s="9"/>
      <c r="O153" s="9"/>
      <c r="P153" s="9"/>
      <c r="Q153" s="9"/>
      <c r="R153" s="9">
        <v>75</v>
      </c>
      <c r="S153" s="9">
        <v>4</v>
      </c>
      <c r="T153" s="21" t="s">
        <v>29</v>
      </c>
      <c r="U153" s="9"/>
      <c r="V153" s="9"/>
      <c r="W153" s="9"/>
      <c r="X153" s="9"/>
      <c r="Y153" s="9"/>
      <c r="Z153" s="9"/>
      <c r="AA153" s="9">
        <f>R153+I153+F153</f>
        <v>159</v>
      </c>
      <c r="AB153" s="9">
        <f>S153+J153+G153</f>
        <v>11</v>
      </c>
    </row>
    <row r="154" spans="2:29" ht="45" x14ac:dyDescent="0.2">
      <c r="B154" s="170"/>
      <c r="C154" s="175">
        <v>2</v>
      </c>
      <c r="D154" s="99" t="s">
        <v>110</v>
      </c>
      <c r="E154" s="61" t="s">
        <v>28</v>
      </c>
      <c r="F154" s="39">
        <v>32</v>
      </c>
      <c r="G154" s="35">
        <v>2</v>
      </c>
      <c r="H154" s="63" t="s">
        <v>31</v>
      </c>
      <c r="I154" s="39"/>
      <c r="J154" s="15"/>
      <c r="K154" s="9"/>
      <c r="L154" s="9"/>
      <c r="M154" s="9"/>
      <c r="N154" s="9"/>
      <c r="O154" s="9">
        <v>12</v>
      </c>
      <c r="P154" s="21">
        <v>2</v>
      </c>
      <c r="Q154" s="21" t="s">
        <v>29</v>
      </c>
      <c r="R154" s="9">
        <v>52</v>
      </c>
      <c r="S154" s="9">
        <v>4</v>
      </c>
      <c r="T154" s="21" t="s">
        <v>29</v>
      </c>
      <c r="U154" s="9"/>
      <c r="V154" s="9"/>
      <c r="W154" s="9"/>
      <c r="X154" s="9"/>
      <c r="Y154" s="9"/>
      <c r="Z154" s="9"/>
      <c r="AA154" s="9">
        <f>R154+O154+F154</f>
        <v>96</v>
      </c>
      <c r="AB154" s="9">
        <f>S154+P154+G154</f>
        <v>8</v>
      </c>
    </row>
    <row r="155" spans="2:29" ht="17.25" thickBot="1" x14ac:dyDescent="0.25">
      <c r="B155" s="170"/>
      <c r="C155" s="178">
        <v>3</v>
      </c>
      <c r="D155" s="100" t="s">
        <v>111</v>
      </c>
      <c r="E155" s="62"/>
      <c r="F155" s="39"/>
      <c r="G155" s="35"/>
      <c r="H155" s="63" t="s">
        <v>28</v>
      </c>
      <c r="I155" s="39"/>
      <c r="J155" s="9"/>
      <c r="K155" s="9"/>
      <c r="L155" s="9"/>
      <c r="M155" s="9"/>
      <c r="N155" s="9"/>
      <c r="O155" s="9">
        <v>30</v>
      </c>
      <c r="P155" s="9">
        <v>2</v>
      </c>
      <c r="Q155" s="21" t="s">
        <v>37</v>
      </c>
      <c r="R155" s="9"/>
      <c r="S155" s="9"/>
      <c r="T155" s="9"/>
      <c r="U155" s="9"/>
      <c r="V155" s="9"/>
      <c r="W155" s="9"/>
      <c r="X155" s="9"/>
      <c r="Y155" s="9"/>
      <c r="Z155" s="9"/>
      <c r="AA155" s="9">
        <f>O155</f>
        <v>30</v>
      </c>
      <c r="AB155" s="9">
        <f>P155</f>
        <v>2</v>
      </c>
    </row>
    <row r="156" spans="2:29" ht="16.5" thickBot="1" x14ac:dyDescent="0.3">
      <c r="B156" s="170"/>
      <c r="C156" s="198" t="s">
        <v>47</v>
      </c>
      <c r="D156" s="211"/>
      <c r="E156" s="58"/>
      <c r="F156" s="39">
        <f>SUM(F148:F155)</f>
        <v>102</v>
      </c>
      <c r="G156" s="35">
        <f>SUM(G148:G155)</f>
        <v>7</v>
      </c>
      <c r="H156" s="58"/>
      <c r="I156" s="39">
        <f>SUM(I148:I155)</f>
        <v>14</v>
      </c>
      <c r="J156" s="9">
        <f>SUM(J153:J155)</f>
        <v>2</v>
      </c>
      <c r="K156" s="23"/>
      <c r="L156" s="9"/>
      <c r="M156" s="9"/>
      <c r="N156" s="23"/>
      <c r="O156" s="9">
        <f>SUM(O154:O155)</f>
        <v>42</v>
      </c>
      <c r="P156" s="9">
        <f>SUM(P154:P155)</f>
        <v>4</v>
      </c>
      <c r="Q156" s="23"/>
      <c r="R156" s="9">
        <f>SUM(R153:R155)</f>
        <v>127</v>
      </c>
      <c r="S156" s="9">
        <f>SUM(S153:S155)</f>
        <v>8</v>
      </c>
      <c r="T156" s="23"/>
      <c r="U156" s="9"/>
      <c r="V156" s="9"/>
      <c r="W156" s="23"/>
      <c r="X156" s="9"/>
      <c r="Y156" s="9"/>
      <c r="Z156" s="36"/>
      <c r="AA156" s="86">
        <f>F156+I156+O156+R156</f>
        <v>285</v>
      </c>
      <c r="AB156" s="114">
        <f>SUM(AB153:AB155)</f>
        <v>21</v>
      </c>
    </row>
    <row r="157" spans="2:29" ht="15.75" x14ac:dyDescent="0.2">
      <c r="B157" s="170"/>
      <c r="C157" s="166"/>
      <c r="D157" s="83" t="s">
        <v>39</v>
      </c>
      <c r="E157" s="75"/>
      <c r="F157" s="76"/>
      <c r="G157" s="77"/>
      <c r="H157" s="78"/>
      <c r="I157" s="76"/>
      <c r="J157" s="79"/>
      <c r="K157" s="80"/>
      <c r="L157" s="79"/>
      <c r="M157" s="79"/>
      <c r="N157" s="79"/>
      <c r="O157" s="79"/>
      <c r="P157" s="79"/>
      <c r="Q157" s="81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2:29" ht="15.75" x14ac:dyDescent="0.2">
      <c r="B158" s="170"/>
      <c r="C158" s="167"/>
      <c r="D158" s="72" t="s">
        <v>48</v>
      </c>
      <c r="E158" s="52"/>
      <c r="F158" s="40"/>
      <c r="G158" s="36"/>
      <c r="H158" s="43"/>
      <c r="I158" s="40"/>
      <c r="J158" s="31"/>
      <c r="K158" s="33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91"/>
      <c r="AB158" s="92"/>
    </row>
    <row r="159" spans="2:29" ht="63.95" customHeight="1" x14ac:dyDescent="0.2">
      <c r="B159" s="170"/>
      <c r="C159" s="164">
        <v>1</v>
      </c>
      <c r="D159" s="150" t="s">
        <v>112</v>
      </c>
      <c r="E159" s="51"/>
      <c r="F159" s="39"/>
      <c r="G159" s="98"/>
      <c r="H159" s="44"/>
      <c r="I159" s="11"/>
      <c r="J159" s="2"/>
      <c r="K159" s="9"/>
      <c r="L159" s="9"/>
      <c r="M159" s="9"/>
      <c r="N159" s="9"/>
      <c r="O159" s="39">
        <v>45</v>
      </c>
      <c r="P159" s="9">
        <v>2</v>
      </c>
      <c r="Q159" s="21" t="s">
        <v>29</v>
      </c>
      <c r="R159" s="9"/>
      <c r="S159" s="9"/>
      <c r="T159" s="9"/>
      <c r="U159" s="9"/>
      <c r="V159" s="9"/>
      <c r="W159" s="9"/>
      <c r="X159" s="9"/>
      <c r="Y159" s="9"/>
      <c r="Z159" s="9"/>
      <c r="AA159" s="18">
        <f>O159</f>
        <v>45</v>
      </c>
      <c r="AB159" s="149">
        <f>P159</f>
        <v>2</v>
      </c>
    </row>
    <row r="160" spans="2:29" ht="24.75" customHeight="1" thickBot="1" x14ac:dyDescent="0.25">
      <c r="C160" s="179">
        <v>2</v>
      </c>
      <c r="D160" s="100" t="s">
        <v>113</v>
      </c>
      <c r="E160" s="62"/>
      <c r="F160" s="39"/>
      <c r="G160" s="98"/>
      <c r="H160" s="63"/>
      <c r="I160" s="39">
        <v>30</v>
      </c>
      <c r="J160" s="9">
        <v>4</v>
      </c>
      <c r="K160" s="21" t="s">
        <v>31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>
        <f>I160</f>
        <v>30</v>
      </c>
      <c r="AB160" s="9">
        <f>J160</f>
        <v>4</v>
      </c>
    </row>
    <row r="161" spans="2:29" ht="16.5" thickBot="1" x14ac:dyDescent="0.3">
      <c r="B161" s="170"/>
      <c r="C161" s="198" t="s">
        <v>51</v>
      </c>
      <c r="D161" s="199"/>
      <c r="E161" s="89"/>
      <c r="F161" s="88"/>
      <c r="G161" s="90"/>
      <c r="H161" s="105"/>
      <c r="I161" s="101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90"/>
      <c r="AA161" s="86">
        <f>AA159+AA160</f>
        <v>75</v>
      </c>
      <c r="AB161" s="86">
        <f>AB159+AB160</f>
        <v>6</v>
      </c>
    </row>
    <row r="162" spans="2:29" ht="15.75" x14ac:dyDescent="0.2">
      <c r="B162" s="170"/>
      <c r="C162" s="167"/>
      <c r="D162" s="73" t="s">
        <v>131</v>
      </c>
      <c r="E162" s="49"/>
      <c r="F162" s="40"/>
      <c r="G162" s="36"/>
      <c r="H162" s="43"/>
      <c r="I162" s="4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7"/>
      <c r="AB162" s="27"/>
    </row>
    <row r="163" spans="2:29" ht="45" x14ac:dyDescent="0.2">
      <c r="B163" s="170"/>
      <c r="C163" s="164">
        <v>1</v>
      </c>
      <c r="D163" s="100" t="s">
        <v>114</v>
      </c>
      <c r="E163" s="50" t="s">
        <v>31</v>
      </c>
      <c r="F163" s="39">
        <v>15</v>
      </c>
      <c r="G163" s="35">
        <v>1</v>
      </c>
      <c r="H163" s="63"/>
      <c r="I163" s="3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2:29" ht="60" x14ac:dyDescent="0.2">
      <c r="B164" s="170"/>
      <c r="C164" s="164">
        <v>2</v>
      </c>
      <c r="D164" s="100" t="s">
        <v>115</v>
      </c>
      <c r="E164" s="50" t="s">
        <v>31</v>
      </c>
      <c r="F164" s="39">
        <v>15</v>
      </c>
      <c r="G164" s="35">
        <v>1</v>
      </c>
      <c r="H164" s="63"/>
      <c r="I164" s="3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2:29" ht="45" x14ac:dyDescent="0.2">
      <c r="B165" s="170"/>
      <c r="C165" s="164">
        <v>3</v>
      </c>
      <c r="D165" s="186" t="s">
        <v>116</v>
      </c>
      <c r="E165" s="42"/>
      <c r="F165" s="180"/>
      <c r="H165" s="151"/>
      <c r="I165" s="3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39">
        <v>15</v>
      </c>
      <c r="V165" s="35">
        <v>2</v>
      </c>
      <c r="W165" s="9" t="s">
        <v>31</v>
      </c>
      <c r="X165" s="9"/>
      <c r="Y165" s="9"/>
      <c r="Z165" s="9"/>
      <c r="AA165" s="9"/>
      <c r="AB165" s="9"/>
    </row>
    <row r="166" spans="2:29" ht="16.5" thickBot="1" x14ac:dyDescent="0.3">
      <c r="C166" s="210" t="s">
        <v>62</v>
      </c>
      <c r="D166" s="199"/>
      <c r="E166" s="115"/>
      <c r="F166" s="115">
        <v>60</v>
      </c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28"/>
      <c r="AA166" s="86">
        <v>30</v>
      </c>
      <c r="AB166" s="86">
        <v>3</v>
      </c>
    </row>
    <row r="167" spans="2:29" ht="13.5" thickBot="1" x14ac:dyDescent="0.25">
      <c r="C167" s="102"/>
      <c r="F167" s="15"/>
      <c r="G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2:29" ht="16.5" thickBot="1" x14ac:dyDescent="0.3">
      <c r="D168" s="122" t="s">
        <v>42</v>
      </c>
      <c r="E168" s="115"/>
      <c r="F168" s="141">
        <f>F166+F156</f>
        <v>162</v>
      </c>
      <c r="G168" s="141">
        <f>+AB166+G156</f>
        <v>10</v>
      </c>
      <c r="H168" s="115"/>
      <c r="I168" s="141">
        <f>I160+I156</f>
        <v>44</v>
      </c>
      <c r="J168" s="141">
        <f>J160+J156</f>
        <v>6</v>
      </c>
      <c r="K168" s="141"/>
      <c r="L168" s="141"/>
      <c r="M168" s="141"/>
      <c r="N168" s="141"/>
      <c r="O168" s="141">
        <f>+O156</f>
        <v>42</v>
      </c>
      <c r="P168" s="141">
        <f>P156</f>
        <v>4</v>
      </c>
      <c r="Q168" s="141"/>
      <c r="R168" s="141">
        <f>R156</f>
        <v>127</v>
      </c>
      <c r="S168" s="141">
        <f>S156</f>
        <v>8</v>
      </c>
      <c r="T168" s="141"/>
      <c r="U168" s="141"/>
      <c r="V168" s="141"/>
      <c r="W168" s="141"/>
      <c r="X168" s="141"/>
      <c r="Y168" s="141"/>
      <c r="Z168" s="142"/>
      <c r="AA168" s="96">
        <f>AA166+AA161+AA156</f>
        <v>390</v>
      </c>
      <c r="AB168" s="97">
        <f>AB166+AB161+AB156</f>
        <v>30</v>
      </c>
    </row>
    <row r="169" spans="2:29" ht="13.5" thickBot="1" x14ac:dyDescent="0.25"/>
    <row r="170" spans="2:29" ht="21" thickBot="1" x14ac:dyDescent="0.35">
      <c r="D170" s="122" t="s">
        <v>117</v>
      </c>
      <c r="E170" s="115"/>
      <c r="F170" s="115">
        <f>F166+F156+F144+F133</f>
        <v>367</v>
      </c>
      <c r="G170" s="115">
        <f>AB166+G156+AB144+G133</f>
        <v>28</v>
      </c>
      <c r="H170" s="115"/>
      <c r="I170" s="115">
        <f>I160+I156+I133</f>
        <v>48</v>
      </c>
      <c r="J170" s="115">
        <f>J160+J156</f>
        <v>6</v>
      </c>
      <c r="K170" s="115"/>
      <c r="L170" s="115">
        <f>L133</f>
        <v>2</v>
      </c>
      <c r="M170" s="115"/>
      <c r="N170" s="115"/>
      <c r="O170" s="115">
        <f>O156+O133</f>
        <v>72</v>
      </c>
      <c r="P170" s="115">
        <f>P156+P133</f>
        <v>7</v>
      </c>
      <c r="Q170" s="115"/>
      <c r="R170" s="115">
        <f>R156+R133</f>
        <v>222</v>
      </c>
      <c r="S170" s="115">
        <f>S156+S133</f>
        <v>15</v>
      </c>
      <c r="T170" s="115"/>
      <c r="U170" s="115"/>
      <c r="V170" s="115"/>
      <c r="W170" s="115"/>
      <c r="X170" s="115">
        <v>15</v>
      </c>
      <c r="Y170" s="115">
        <v>2</v>
      </c>
      <c r="Z170" s="124"/>
      <c r="AA170" s="96">
        <f>AA168+AA146</f>
        <v>801</v>
      </c>
      <c r="AB170" s="97">
        <f>AB168+AB146</f>
        <v>60</v>
      </c>
      <c r="AC170" s="140"/>
    </row>
    <row r="171" spans="2:29" ht="13.5" thickBot="1" x14ac:dyDescent="0.25"/>
    <row r="172" spans="2:29" ht="16.5" thickBot="1" x14ac:dyDescent="0.3">
      <c r="D172" s="122" t="s">
        <v>118</v>
      </c>
      <c r="E172" s="115"/>
      <c r="F172" s="120"/>
      <c r="G172" s="120"/>
      <c r="H172" s="115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4"/>
      <c r="AA172" s="96">
        <f>AA170+AA116+AA57</f>
        <v>2580</v>
      </c>
      <c r="AB172" s="97">
        <f>AB170+AB116+AB57</f>
        <v>180</v>
      </c>
    </row>
    <row r="174" spans="2:29" x14ac:dyDescent="0.2">
      <c r="AC174" s="14"/>
    </row>
    <row r="175" spans="2:29" x14ac:dyDescent="0.2">
      <c r="D175" s="13" t="s">
        <v>119</v>
      </c>
      <c r="E175" s="10"/>
      <c r="F175" s="1" t="s">
        <v>120</v>
      </c>
      <c r="G175" s="1"/>
    </row>
    <row r="176" spans="2:29" x14ac:dyDescent="0.2">
      <c r="D176" s="12" t="s">
        <v>121</v>
      </c>
      <c r="F176" t="s">
        <v>28</v>
      </c>
    </row>
    <row r="177" spans="4:6" x14ac:dyDescent="0.2">
      <c r="D177" s="12" t="s">
        <v>122</v>
      </c>
      <c r="F177" t="s">
        <v>31</v>
      </c>
    </row>
    <row r="178" spans="4:6" x14ac:dyDescent="0.2">
      <c r="D178" s="12" t="s">
        <v>123</v>
      </c>
      <c r="F178" t="s">
        <v>69</v>
      </c>
    </row>
    <row r="181" spans="4:6" x14ac:dyDescent="0.2">
      <c r="D181" s="13" t="s">
        <v>124</v>
      </c>
      <c r="E181" s="10"/>
    </row>
    <row r="182" spans="4:6" x14ac:dyDescent="0.2">
      <c r="D182" s="12" t="s">
        <v>125</v>
      </c>
      <c r="F182" t="s">
        <v>126</v>
      </c>
    </row>
    <row r="183" spans="4:6" x14ac:dyDescent="0.2">
      <c r="D183" s="12" t="s">
        <v>127</v>
      </c>
      <c r="F183" t="s">
        <v>128</v>
      </c>
    </row>
    <row r="184" spans="4:6" x14ac:dyDescent="0.2">
      <c r="D184" s="12" t="s">
        <v>129</v>
      </c>
      <c r="F184" t="s">
        <v>130</v>
      </c>
    </row>
  </sheetData>
  <mergeCells count="107">
    <mergeCell ref="H120:H122"/>
    <mergeCell ref="I120:Z120"/>
    <mergeCell ref="E149:E151"/>
    <mergeCell ref="F149:G149"/>
    <mergeCell ref="H149:H151"/>
    <mergeCell ref="I149:Z149"/>
    <mergeCell ref="AA150:AB150"/>
    <mergeCell ref="D150:D151"/>
    <mergeCell ref="F150:G150"/>
    <mergeCell ref="I150:K150"/>
    <mergeCell ref="L150:N150"/>
    <mergeCell ref="R150:T150"/>
    <mergeCell ref="U150:W150"/>
    <mergeCell ref="O150:Q150"/>
    <mergeCell ref="C2:G2"/>
    <mergeCell ref="C3:G3"/>
    <mergeCell ref="C86:D86"/>
    <mergeCell ref="F62:G62"/>
    <mergeCell ref="C4:G4"/>
    <mergeCell ref="F121:G121"/>
    <mergeCell ref="E120:E122"/>
    <mergeCell ref="F120:G120"/>
    <mergeCell ref="AA93:AB93"/>
    <mergeCell ref="AA10:AB10"/>
    <mergeCell ref="C10:C11"/>
    <mergeCell ref="D10:D11"/>
    <mergeCell ref="F10:G10"/>
    <mergeCell ref="I10:K10"/>
    <mergeCell ref="C31:C32"/>
    <mergeCell ref="R31:T31"/>
    <mergeCell ref="U31:W31"/>
    <mergeCell ref="C1:AB1"/>
    <mergeCell ref="C93:C94"/>
    <mergeCell ref="D93:D94"/>
    <mergeCell ref="F93:G93"/>
    <mergeCell ref="I93:K93"/>
    <mergeCell ref="L93:N93"/>
    <mergeCell ref="O93:Q93"/>
    <mergeCell ref="R93:T93"/>
    <mergeCell ref="U93:W93"/>
    <mergeCell ref="X93:Z93"/>
    <mergeCell ref="U63:W63"/>
    <mergeCell ref="X63:Z63"/>
    <mergeCell ref="C105:D105"/>
    <mergeCell ref="C100:D100"/>
    <mergeCell ref="C80:D80"/>
    <mergeCell ref="C63:C64"/>
    <mergeCell ref="D63:D64"/>
    <mergeCell ref="F63:G63"/>
    <mergeCell ref="I63:K63"/>
    <mergeCell ref="C5:G5"/>
    <mergeCell ref="C6:G6"/>
    <mergeCell ref="C144:D144"/>
    <mergeCell ref="C133:D133"/>
    <mergeCell ref="C161:D161"/>
    <mergeCell ref="D31:D32"/>
    <mergeCell ref="F31:G31"/>
    <mergeCell ref="E62:E64"/>
    <mergeCell ref="AA63:AB63"/>
    <mergeCell ref="E92:E94"/>
    <mergeCell ref="F92:G92"/>
    <mergeCell ref="H92:H94"/>
    <mergeCell ref="I92:Z92"/>
    <mergeCell ref="AA121:AB121"/>
    <mergeCell ref="H62:H64"/>
    <mergeCell ref="I62:Z62"/>
    <mergeCell ref="O63:Q63"/>
    <mergeCell ref="R63:T63"/>
    <mergeCell ref="X121:Z121"/>
    <mergeCell ref="C156:D156"/>
    <mergeCell ref="C150:C151"/>
    <mergeCell ref="C137:D137"/>
    <mergeCell ref="C112:D112"/>
    <mergeCell ref="C70:D70"/>
    <mergeCell ref="C121:C122"/>
    <mergeCell ref="D121:D122"/>
    <mergeCell ref="I121:K121"/>
    <mergeCell ref="X150:Z150"/>
    <mergeCell ref="L63:N63"/>
    <mergeCell ref="C42:D42"/>
    <mergeCell ref="C61:AB61"/>
    <mergeCell ref="X31:Z31"/>
    <mergeCell ref="AA31:AB31"/>
    <mergeCell ref="C166:D166"/>
    <mergeCell ref="L121:N121"/>
    <mergeCell ref="O121:Q121"/>
    <mergeCell ref="R121:T121"/>
    <mergeCell ref="U121:W121"/>
    <mergeCell ref="C53:D53"/>
    <mergeCell ref="C37:D37"/>
    <mergeCell ref="H30:H32"/>
    <mergeCell ref="I30:Z30"/>
    <mergeCell ref="C24:D24"/>
    <mergeCell ref="O31:Q31"/>
    <mergeCell ref="E30:E32"/>
    <mergeCell ref="F30:G30"/>
    <mergeCell ref="I31:K31"/>
    <mergeCell ref="L31:N31"/>
    <mergeCell ref="O10:Q10"/>
    <mergeCell ref="F9:G9"/>
    <mergeCell ref="E9:E11"/>
    <mergeCell ref="H9:H11"/>
    <mergeCell ref="I9:Z9"/>
    <mergeCell ref="R10:T10"/>
    <mergeCell ref="U10:W10"/>
    <mergeCell ref="X10:Z10"/>
    <mergeCell ref="L10:N10"/>
  </mergeCells>
  <phoneticPr fontId="3" type="noConversion"/>
  <pageMargins left="0.75" right="0.75" top="1" bottom="1" header="0.5" footer="0.5"/>
  <pageSetup paperSize="9" scale="6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5B64E1B36C442A2C9599CED7331A1" ma:contentTypeVersion="4" ma:contentTypeDescription="Create a new document." ma:contentTypeScope="" ma:versionID="7d1adc2bdfa0ad55e0fa335e911a69db">
  <xsd:schema xmlns:xsd="http://www.w3.org/2001/XMLSchema" xmlns:xs="http://www.w3.org/2001/XMLSchema" xmlns:p="http://schemas.microsoft.com/office/2006/metadata/properties" xmlns:ns2="5c0b07e6-eb27-4fae-b116-efb96915d048" xmlns:ns3="21f59218-1e7f-4942-a30a-d1043521490a" targetNamespace="http://schemas.microsoft.com/office/2006/metadata/properties" ma:root="true" ma:fieldsID="345b47b8e15d3e2b25db5bebae3dbbfb" ns2:_="" ns3:_="">
    <xsd:import namespace="5c0b07e6-eb27-4fae-b116-efb96915d048"/>
    <xsd:import namespace="21f59218-1e7f-4942-a30a-d10435214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b07e6-eb27-4fae-b116-efb96915d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59218-1e7f-4942-a30a-d10435214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369E7E-5F4D-401B-B1EF-FE8BDCB25C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C48CF-A199-46AC-9396-F1DD0D7FD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b07e6-eb27-4fae-b116-efb96915d048"/>
    <ds:schemaRef ds:uri="21f59218-1e7f-4942-a30a-d10435214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51F12-AD0A-41B8-9085-97BA697CA90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f59218-1e7f-4942-a30a-d1043521490a"/>
    <ds:schemaRef ds:uri="http://purl.org/dc/terms/"/>
    <ds:schemaRef ds:uri="5c0b07e6-eb27-4fae-b116-efb96915d04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Uniwersytet Gdanski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Maciej Pikulski</cp:lastModifiedBy>
  <cp:revision/>
  <dcterms:created xsi:type="dcterms:W3CDTF">2009-03-18T06:27:35Z</dcterms:created>
  <dcterms:modified xsi:type="dcterms:W3CDTF">2019-09-27T09:23:45Z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0x01010063B5B64E1B36C442A2C9599CED7331A1</vt:lpwstr>
  </property>
</Properties>
</file>